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10215" windowHeight="4050"/>
  </bookViews>
  <sheets>
    <sheet name="खर्च" sheetId="2" r:id="rId1"/>
  </sheets>
  <externalReferences>
    <externalReference r:id="rId2"/>
  </externalReferences>
  <definedNames>
    <definedName name="_xlnm._FilterDatabase" localSheetId="0" hidden="1">खर्च!$A$1:$M$26</definedName>
    <definedName name="_xlnm.Database" localSheetId="0">#REF!</definedName>
    <definedName name="_xlnm.Database">#REF!</definedName>
    <definedName name="JR_PAGE_ANCHOR_0_1" localSheetId="0">#REF!</definedName>
    <definedName name="JR_PAGE_ANCHOR_0_1">#REF!</definedName>
    <definedName name="_xlnm.Print_Area" localSheetId="0">खर्च!$A$1:$L$26</definedName>
  </definedNames>
  <calcPr calcId="124519"/>
</workbook>
</file>

<file path=xl/calcChain.xml><?xml version="1.0" encoding="utf-8"?>
<calcChain xmlns="http://schemas.openxmlformats.org/spreadsheetml/2006/main">
  <c r="J25" i="2"/>
  <c r="H25"/>
  <c r="H26" s="1"/>
  <c r="F25"/>
  <c r="H24"/>
  <c r="G24"/>
  <c r="G26" s="1"/>
  <c r="F24"/>
  <c r="E24"/>
  <c r="E26" s="1"/>
  <c r="F26" s="1"/>
  <c r="D24"/>
  <c r="D26" s="1"/>
  <c r="L23"/>
  <c r="K23"/>
  <c r="J23"/>
  <c r="I23"/>
  <c r="F23"/>
  <c r="K22"/>
  <c r="L22" s="1"/>
  <c r="J22"/>
  <c r="I22"/>
  <c r="F22"/>
  <c r="L21"/>
  <c r="K21"/>
  <c r="J21"/>
  <c r="I21"/>
  <c r="F21"/>
  <c r="K20"/>
  <c r="L20" s="1"/>
  <c r="J20"/>
  <c r="I20"/>
  <c r="F20"/>
  <c r="K19"/>
  <c r="L19" s="1"/>
  <c r="J19"/>
  <c r="I19"/>
  <c r="F19"/>
  <c r="K18"/>
  <c r="L18" s="1"/>
  <c r="J18"/>
  <c r="I18"/>
  <c r="F18"/>
  <c r="K17"/>
  <c r="L17" s="1"/>
  <c r="J17"/>
  <c r="I17"/>
  <c r="F17"/>
  <c r="K16"/>
  <c r="L16" s="1"/>
  <c r="J16"/>
  <c r="I16"/>
  <c r="F16"/>
  <c r="K15"/>
  <c r="L15" s="1"/>
  <c r="J15"/>
  <c r="I15"/>
  <c r="F15"/>
  <c r="L14"/>
  <c r="K14"/>
  <c r="J14"/>
  <c r="I14"/>
  <c r="F14"/>
  <c r="K13"/>
  <c r="L13" s="1"/>
  <c r="J13"/>
  <c r="I13"/>
  <c r="F13"/>
  <c r="K12"/>
  <c r="L12" s="1"/>
  <c r="J12"/>
  <c r="I12"/>
  <c r="F12"/>
  <c r="K11"/>
  <c r="L11" s="1"/>
  <c r="J11"/>
  <c r="I11"/>
  <c r="F11"/>
  <c r="K10"/>
  <c r="L10" s="1"/>
  <c r="J10"/>
  <c r="I10"/>
  <c r="F10"/>
  <c r="K9"/>
  <c r="L9" s="1"/>
  <c r="J9"/>
  <c r="I9"/>
  <c r="F9"/>
  <c r="L8"/>
  <c r="K8"/>
  <c r="J8"/>
  <c r="I8"/>
  <c r="F8"/>
  <c r="K24" l="1"/>
  <c r="J26"/>
  <c r="K26"/>
  <c r="L26" s="1"/>
  <c r="I26"/>
  <c r="M15"/>
  <c r="M22"/>
  <c r="M11"/>
  <c r="M19"/>
  <c r="M9"/>
  <c r="J24"/>
  <c r="M24" s="1"/>
  <c r="I24"/>
  <c r="K25"/>
  <c r="L25" s="1"/>
  <c r="M25" l="1"/>
  <c r="M26"/>
  <c r="M23"/>
  <c r="M18"/>
  <c r="M16"/>
  <c r="M14"/>
  <c r="M12"/>
  <c r="M10"/>
  <c r="M8"/>
  <c r="L24"/>
  <c r="M17"/>
  <c r="M13"/>
</calcChain>
</file>

<file path=xl/sharedStrings.xml><?xml version="1.0" encoding="utf-8"?>
<sst xmlns="http://schemas.openxmlformats.org/spreadsheetml/2006/main" count="39" uniqueCount="32">
  <si>
    <t>लुम्बिनी प्रदेश</t>
  </si>
  <si>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</si>
  <si>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</si>
  <si>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</si>
  <si>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</si>
  <si>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</si>
  <si>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</si>
  <si>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</si>
  <si>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</si>
  <si>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</si>
  <si>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</si>
  <si>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</si>
  <si>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</si>
  <si>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</si>
  <si>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</si>
  <si>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</si>
  <si>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आर्थिक मामिला मन्त्रालय</t>
  </si>
  <si>
    <t>उद्योग, पर्यटन तथा यातायात व्यवस्था मन्त्रालय</t>
  </si>
  <si>
    <t>उर्जा, जलस्रोत तथा सिंचाई मन्त्रालय</t>
  </si>
  <si>
    <t>महिला, बालबालिका तथा जेष्ठ नागरिक मन्त्रालय</t>
  </si>
  <si>
    <t>कृषि तथा भूमि व्यवस्था मन्त्रालय</t>
  </si>
  <si>
    <t>आन्तरिक मामिला, कानून तथा सहकारी मन्त्रालय</t>
  </si>
  <si>
    <t>वन तथा वातावरण मन्त्रालय</t>
  </si>
  <si>
    <t>भौतिक पूर्वाधार विकास मन्त्रालय</t>
  </si>
  <si>
    <t>खानेपानी, ग्रामिण तथा सहरी विकास मन्त्रालय</t>
  </si>
  <si>
    <t>सामाजिक विकास मन्त्रालय</t>
  </si>
  <si>
    <t>स्वास्थ्य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</si>
  <si>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</si>
  <si>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</si>
  <si>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</si>
  <si>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</si>
  <si>
    <t>आ.व.२०8१/८२ को २०८2 जेठ मसान्त सम्मको मन्त्रालयगत खर्चको विवरण (सुरु विनियोजनका आधारमा)</t>
  </si>
</sst>
</file>

<file path=xl/styles.xml><?xml version="1.0" encoding="utf-8"?>
<styleSheet xmlns="http://schemas.openxmlformats.org/spreadsheetml/2006/main">
  <numFmts count="1">
    <numFmt numFmtId="164" formatCode="#,##0.00#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rgb="FF000000"/>
      <name val="Kalimati"/>
      <charset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2" borderId="1"/>
    <xf numFmtId="0" fontId="1" fillId="2" borderId="1"/>
    <xf numFmtId="0" fontId="8" fillId="2" borderId="1"/>
    <xf numFmtId="0" fontId="8" fillId="2" borderId="1"/>
    <xf numFmtId="0" fontId="9" fillId="2" borderId="1"/>
    <xf numFmtId="0" fontId="10" fillId="2" borderId="1"/>
    <xf numFmtId="0" fontId="11" fillId="2" borderId="1" applyAlignment="0"/>
    <xf numFmtId="0" fontId="8" fillId="2" borderId="1"/>
    <xf numFmtId="0" fontId="1" fillId="2" borderId="1"/>
  </cellStyleXfs>
  <cellXfs count="27">
    <xf numFmtId="0" fontId="0" fillId="0" borderId="0" xfId="0"/>
    <xf numFmtId="0" fontId="2" fillId="2" borderId="1" xfId="1" applyFont="1" applyAlignment="1" applyProtection="1">
      <alignment horizontal="center" wrapText="1"/>
      <protection locked="0"/>
    </xf>
    <xf numFmtId="0" fontId="3" fillId="2" borderId="1" xfId="1" applyFont="1" applyAlignment="1" applyProtection="1">
      <alignment wrapText="1"/>
      <protection locked="0"/>
    </xf>
    <xf numFmtId="0" fontId="4" fillId="2" borderId="1" xfId="1" applyFont="1" applyAlignment="1" applyProtection="1">
      <alignment horizontal="center" wrapText="1"/>
      <protection locked="0"/>
    </xf>
    <xf numFmtId="0" fontId="5" fillId="2" borderId="1" xfId="1" applyFont="1" applyAlignment="1" applyProtection="1">
      <alignment horizontal="center" wrapText="1"/>
      <protection locked="0"/>
    </xf>
    <xf numFmtId="0" fontId="2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2" fillId="2" borderId="2" xfId="1" applyFont="1" applyBorder="1" applyAlignment="1" applyProtection="1">
      <alignment horizontal="center" vertical="center" wrapText="1"/>
      <protection locked="0"/>
    </xf>
    <xf numFmtId="0" fontId="3" fillId="2" borderId="1" xfId="1" applyFont="1" applyAlignment="1" applyProtection="1">
      <alignment vertical="center" wrapText="1"/>
      <protection locked="0"/>
    </xf>
    <xf numFmtId="0" fontId="6" fillId="2" borderId="4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2" fillId="2" borderId="2" xfId="1" applyFont="1" applyBorder="1" applyAlignment="1" applyProtection="1">
      <alignment horizontal="center" vertical="center" wrapText="1"/>
      <protection locked="0"/>
    </xf>
    <xf numFmtId="0" fontId="3" fillId="2" borderId="2" xfId="1" applyFont="1" applyBorder="1" applyAlignment="1" applyProtection="1">
      <alignment horizontal="center" wrapText="1"/>
      <protection locked="0"/>
    </xf>
    <xf numFmtId="0" fontId="3" fillId="2" borderId="2" xfId="1" applyFont="1" applyBorder="1" applyAlignment="1" applyProtection="1">
      <alignment horizontal="left" wrapText="1"/>
      <protection locked="0"/>
    </xf>
    <xf numFmtId="164" fontId="7" fillId="2" borderId="2" xfId="2" applyNumberFormat="1" applyFont="1" applyBorder="1" applyAlignment="1">
      <alignment horizontal="right" vertical="center" wrapText="1"/>
    </xf>
    <xf numFmtId="4" fontId="3" fillId="2" borderId="2" xfId="1" applyNumberFormat="1" applyFont="1" applyBorder="1" applyAlignment="1" applyProtection="1">
      <alignment horizontal="right" vertical="center" wrapText="1"/>
      <protection locked="0"/>
    </xf>
    <xf numFmtId="4" fontId="3" fillId="2" borderId="2" xfId="1" applyNumberFormat="1" applyFont="1" applyBorder="1" applyAlignment="1">
      <alignment horizontal="center" vertical="center" wrapText="1"/>
    </xf>
    <xf numFmtId="4" fontId="3" fillId="2" borderId="2" xfId="1" applyNumberFormat="1" applyFont="1" applyBorder="1" applyAlignment="1">
      <alignment horizontal="right" vertical="center" wrapText="1"/>
    </xf>
    <xf numFmtId="2" fontId="3" fillId="2" borderId="1" xfId="1" applyNumberFormat="1" applyFont="1" applyAlignment="1" applyProtection="1">
      <alignment vertical="center" wrapText="1"/>
      <protection locked="0"/>
    </xf>
    <xf numFmtId="4" fontId="3" fillId="2" borderId="1" xfId="1" applyNumberFormat="1" applyFont="1" applyAlignment="1" applyProtection="1">
      <alignment vertical="center" wrapText="1"/>
      <protection locked="0"/>
    </xf>
    <xf numFmtId="4" fontId="3" fillId="2" borderId="3" xfId="1" applyNumberFormat="1" applyFont="1" applyBorder="1" applyAlignment="1" applyProtection="1">
      <alignment horizontal="right" vertical="center" wrapText="1"/>
      <protection locked="0"/>
    </xf>
    <xf numFmtId="0" fontId="2" fillId="2" borderId="2" xfId="1" applyFont="1" applyBorder="1" applyAlignment="1" applyProtection="1">
      <alignment horizontal="center" wrapText="1"/>
      <protection locked="0"/>
    </xf>
    <xf numFmtId="0" fontId="2" fillId="2" borderId="2" xfId="1" applyFont="1" applyBorder="1" applyAlignment="1" applyProtection="1">
      <alignment horizontal="left" wrapText="1"/>
      <protection locked="0"/>
    </xf>
    <xf numFmtId="4" fontId="2" fillId="2" borderId="2" xfId="1" applyNumberFormat="1" applyFont="1" applyBorder="1" applyAlignment="1">
      <alignment horizontal="right" vertical="center" wrapText="1"/>
    </xf>
    <xf numFmtId="4" fontId="2" fillId="2" borderId="2" xfId="1" applyNumberFormat="1" applyFont="1" applyBorder="1" applyAlignment="1">
      <alignment horizontal="center" vertical="center" wrapText="1"/>
    </xf>
    <xf numFmtId="0" fontId="3" fillId="2" borderId="1" xfId="1" applyFont="1" applyAlignment="1" applyProtection="1">
      <alignment horizontal="center" wrapText="1"/>
      <protection locked="0"/>
    </xf>
    <xf numFmtId="4" fontId="3" fillId="2" borderId="1" xfId="1" applyNumberFormat="1" applyFont="1" applyAlignment="1" applyProtection="1">
      <alignment wrapText="1"/>
      <protection locked="0"/>
    </xf>
  </cellXfs>
  <cellStyles count="10">
    <cellStyle name="Normal" xfId="0" builtinId="0"/>
    <cellStyle name="Normal 2" xfId="3"/>
    <cellStyle name="Normal 2 2" xfId="1"/>
    <cellStyle name="Normal 3" xfId="4"/>
    <cellStyle name="Normal 4" xfId="5"/>
    <cellStyle name="Normal 5" xfId="6"/>
    <cellStyle name="Normal 6" xfId="7"/>
    <cellStyle name="Normal 7" xfId="8"/>
    <cellStyle name="Normal 8" xfId="2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0;&#2306;&#2330;&#2367;&#2340;%20&#2325;&#2379;&#2359;&#2325;&#2379;%20&#2309;&#2357;&#2360;&#2381;&#2341;&#2366;%20&#2408;&#2406;&#2414;&#2407;%20&#2346;&#2369;&#2360;%20&#2350;&#2360;&#2366;&#2344;&#2381;&#2340;%20&#2360;&#2350;&#2381;&#2350;&#2325;&#23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data"/>
      <sheetName val="Report2005 (2)"/>
      <sheetName val="data   "/>
      <sheetName val="Report200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4"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N27"/>
  <sheetViews>
    <sheetView tabSelected="1" topLeftCell="D1" zoomScale="90" zoomScaleNormal="90" zoomScaleSheetLayoutView="90" workbookViewId="0">
      <selection activeCell="G10" sqref="G10"/>
    </sheetView>
  </sheetViews>
  <sheetFormatPr defaultColWidth="9.140625" defaultRowHeight="19.5"/>
  <cols>
    <col min="1" max="1" width="6.28515625" style="25" bestFit="1" customWidth="1"/>
    <col min="2" max="2" width="12.85546875" style="25" bestFit="1" customWidth="1"/>
    <col min="3" max="3" width="39.140625" style="8" bestFit="1" customWidth="1"/>
    <col min="4" max="4" width="25.28515625" style="2" bestFit="1" customWidth="1"/>
    <col min="5" max="5" width="25" style="2" customWidth="1"/>
    <col min="6" max="6" width="8.5703125" style="25" bestFit="1" customWidth="1"/>
    <col min="7" max="7" width="25.28515625" style="2" bestFit="1" customWidth="1"/>
    <col min="8" max="8" width="25.140625" style="2" customWidth="1"/>
    <col min="9" max="9" width="8.28515625" style="25" customWidth="1"/>
    <col min="10" max="10" width="25.28515625" style="2" bestFit="1" customWidth="1"/>
    <col min="11" max="11" width="25.85546875" style="2" customWidth="1"/>
    <col min="12" max="12" width="9.28515625" style="25" customWidth="1"/>
    <col min="13" max="13" width="9.140625" style="2" hidden="1" customWidth="1"/>
    <col min="14" max="14" width="16" style="2" customWidth="1"/>
    <col min="15" max="16384" width="9.140625" style="2"/>
  </cols>
  <sheetData>
    <row r="1" spans="1:14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3.25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23.25" customHeight="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customHeight="1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23.25">
      <c r="A5" s="3" t="s">
        <v>31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s="8" customFormat="1" ht="30" customHeight="1">
      <c r="A6" s="5" t="s">
        <v>4</v>
      </c>
      <c r="B6" s="6" t="s">
        <v>5</v>
      </c>
      <c r="C6" s="5" t="s">
        <v>6</v>
      </c>
      <c r="D6" s="7" t="s">
        <v>7</v>
      </c>
      <c r="E6" s="7"/>
      <c r="F6" s="7"/>
      <c r="G6" s="7" t="s">
        <v>8</v>
      </c>
      <c r="H6" s="7"/>
      <c r="I6" s="7"/>
      <c r="J6" s="7" t="s">
        <v>9</v>
      </c>
      <c r="K6" s="7"/>
      <c r="L6" s="7"/>
    </row>
    <row r="7" spans="1:14" s="8" customFormat="1">
      <c r="A7" s="5"/>
      <c r="B7" s="9"/>
      <c r="C7" s="5"/>
      <c r="D7" s="10" t="s">
        <v>10</v>
      </c>
      <c r="E7" s="11" t="s">
        <v>11</v>
      </c>
      <c r="F7" s="11" t="s">
        <v>12</v>
      </c>
      <c r="G7" s="10" t="s">
        <v>10</v>
      </c>
      <c r="H7" s="11" t="s">
        <v>11</v>
      </c>
      <c r="I7" s="11" t="s">
        <v>12</v>
      </c>
      <c r="J7" s="10" t="s">
        <v>10</v>
      </c>
      <c r="K7" s="11" t="s">
        <v>11</v>
      </c>
      <c r="L7" s="11" t="s">
        <v>12</v>
      </c>
    </row>
    <row r="8" spans="1:14" s="8" customFormat="1" ht="30.75" customHeight="1">
      <c r="A8" s="12">
        <v>1</v>
      </c>
      <c r="B8" s="12">
        <v>202</v>
      </c>
      <c r="C8" s="13" t="s">
        <v>13</v>
      </c>
      <c r="D8" s="14">
        <v>225000000</v>
      </c>
      <c r="E8" s="15">
        <v>164589238.33000001</v>
      </c>
      <c r="F8" s="16">
        <f>E8/D8*100</f>
        <v>73.150772591111107</v>
      </c>
      <c r="G8" s="15">
        <v>50000000</v>
      </c>
      <c r="H8" s="15">
        <v>34844319</v>
      </c>
      <c r="I8" s="16">
        <f t="shared" ref="I8:I24" si="0">H8/G8*100</f>
        <v>69.688637999999997</v>
      </c>
      <c r="J8" s="17">
        <f>D8+G8</f>
        <v>275000000</v>
      </c>
      <c r="K8" s="17">
        <f>H8+E8</f>
        <v>199433557.33000001</v>
      </c>
      <c r="L8" s="16">
        <f>K8/J8*100</f>
        <v>72.521293574545467</v>
      </c>
      <c r="M8" s="18">
        <f t="shared" ref="M8:M26" si="1">J8/J$26*100</f>
        <v>0.70567102899666412</v>
      </c>
      <c r="N8" s="19"/>
    </row>
    <row r="9" spans="1:14" s="8" customFormat="1" ht="30.75" customHeight="1">
      <c r="A9" s="12">
        <v>2</v>
      </c>
      <c r="B9" s="12">
        <v>210</v>
      </c>
      <c r="C9" s="13" t="s">
        <v>14</v>
      </c>
      <c r="D9" s="14">
        <v>83000000</v>
      </c>
      <c r="E9" s="15">
        <v>67300135.099999994</v>
      </c>
      <c r="F9" s="16">
        <f t="shared" ref="F9:F26" si="2">E9/D9*100</f>
        <v>81.08450012048192</v>
      </c>
      <c r="G9" s="15">
        <v>7000000</v>
      </c>
      <c r="H9" s="15">
        <v>3619888</v>
      </c>
      <c r="I9" s="16">
        <f t="shared" si="0"/>
        <v>51.712685714285712</v>
      </c>
      <c r="J9" s="17">
        <f t="shared" ref="J9:J23" si="3">D9+G9</f>
        <v>90000000</v>
      </c>
      <c r="K9" s="17">
        <f t="shared" ref="K9:K26" si="4">H9+E9</f>
        <v>70920023.099999994</v>
      </c>
      <c r="L9" s="16">
        <f t="shared" ref="L9:L24" si="5">K9/J9*100</f>
        <v>78.800025666666656</v>
      </c>
      <c r="M9" s="18">
        <f t="shared" si="1"/>
        <v>0.23094688221709006</v>
      </c>
      <c r="N9" s="19"/>
    </row>
    <row r="10" spans="1:14" s="8" customFormat="1" ht="30.75" customHeight="1">
      <c r="A10" s="12">
        <v>3</v>
      </c>
      <c r="B10" s="12">
        <v>301</v>
      </c>
      <c r="C10" s="13" t="s">
        <v>15</v>
      </c>
      <c r="D10" s="14">
        <v>606705000</v>
      </c>
      <c r="E10" s="15">
        <v>196485107.55000001</v>
      </c>
      <c r="F10" s="16">
        <f t="shared" si="2"/>
        <v>32.385608747249492</v>
      </c>
      <c r="G10" s="15">
        <v>39200000</v>
      </c>
      <c r="H10" s="15">
        <v>5745587</v>
      </c>
      <c r="I10" s="16">
        <f t="shared" si="0"/>
        <v>14.657109693877551</v>
      </c>
      <c r="J10" s="17">
        <f t="shared" si="3"/>
        <v>645905000</v>
      </c>
      <c r="K10" s="17">
        <f t="shared" si="4"/>
        <v>202230694.55000001</v>
      </c>
      <c r="L10" s="16">
        <f t="shared" si="5"/>
        <v>31.30966543841587</v>
      </c>
      <c r="M10" s="18">
        <f t="shared" si="1"/>
        <v>1.6574416217603285</v>
      </c>
      <c r="N10" s="19"/>
    </row>
    <row r="11" spans="1:14" s="8" customFormat="1" ht="30.75" customHeight="1">
      <c r="A11" s="12">
        <v>4</v>
      </c>
      <c r="B11" s="12">
        <v>305</v>
      </c>
      <c r="C11" s="13" t="s">
        <v>16</v>
      </c>
      <c r="D11" s="14">
        <v>95000000</v>
      </c>
      <c r="E11" s="15">
        <v>53837157.43</v>
      </c>
      <c r="F11" s="16">
        <f t="shared" si="2"/>
        <v>56.670692031578952</v>
      </c>
      <c r="G11" s="15">
        <v>5000000</v>
      </c>
      <c r="H11" s="15">
        <v>3222176</v>
      </c>
      <c r="I11" s="16">
        <f t="shared" si="0"/>
        <v>64.443519999999992</v>
      </c>
      <c r="J11" s="17">
        <f t="shared" si="3"/>
        <v>100000000</v>
      </c>
      <c r="K11" s="17">
        <f t="shared" si="4"/>
        <v>57059333.43</v>
      </c>
      <c r="L11" s="16">
        <f t="shared" si="5"/>
        <v>57.059333430000002</v>
      </c>
      <c r="M11" s="18">
        <f t="shared" si="1"/>
        <v>0.25660764690787785</v>
      </c>
      <c r="N11" s="19"/>
    </row>
    <row r="12" spans="1:14" s="8" customFormat="1" ht="30.75" customHeight="1">
      <c r="A12" s="12">
        <v>5</v>
      </c>
      <c r="B12" s="12">
        <v>307</v>
      </c>
      <c r="C12" s="13" t="s">
        <v>17</v>
      </c>
      <c r="D12" s="14">
        <v>624793000</v>
      </c>
      <c r="E12" s="15">
        <v>307922824.39999998</v>
      </c>
      <c r="F12" s="16">
        <f t="shared" si="2"/>
        <v>49.283974756439328</v>
      </c>
      <c r="G12" s="15">
        <v>819910000</v>
      </c>
      <c r="H12" s="15">
        <v>245646137.53</v>
      </c>
      <c r="I12" s="16">
        <f t="shared" si="0"/>
        <v>29.960134347672309</v>
      </c>
      <c r="J12" s="17">
        <f t="shared" si="3"/>
        <v>1444703000</v>
      </c>
      <c r="K12" s="17">
        <f t="shared" si="4"/>
        <v>553568961.92999995</v>
      </c>
      <c r="L12" s="16">
        <f t="shared" si="5"/>
        <v>38.317146287506844</v>
      </c>
      <c r="M12" s="18">
        <f t="shared" si="1"/>
        <v>3.7072183731075188</v>
      </c>
      <c r="N12" s="19"/>
    </row>
    <row r="13" spans="1:14" s="8" customFormat="1" ht="30.75" customHeight="1">
      <c r="A13" s="12">
        <v>6</v>
      </c>
      <c r="B13" s="12">
        <v>308</v>
      </c>
      <c r="C13" s="13" t="s">
        <v>18</v>
      </c>
      <c r="D13" s="14">
        <v>259500000</v>
      </c>
      <c r="E13" s="15">
        <v>166911095.91999999</v>
      </c>
      <c r="F13" s="16">
        <f t="shared" si="2"/>
        <v>64.320268177263955</v>
      </c>
      <c r="G13" s="15">
        <v>3011400000</v>
      </c>
      <c r="H13" s="15">
        <v>1815176478.28</v>
      </c>
      <c r="I13" s="16">
        <f t="shared" si="0"/>
        <v>60.276830652852496</v>
      </c>
      <c r="J13" s="17">
        <f t="shared" si="3"/>
        <v>3270900000</v>
      </c>
      <c r="K13" s="17">
        <f t="shared" si="4"/>
        <v>1982087574.2</v>
      </c>
      <c r="L13" s="16">
        <f t="shared" si="5"/>
        <v>60.597620660980155</v>
      </c>
      <c r="M13" s="18">
        <f t="shared" si="1"/>
        <v>8.3933795227097754</v>
      </c>
      <c r="N13" s="19"/>
    </row>
    <row r="14" spans="1:14" s="8" customFormat="1" ht="30.75" customHeight="1">
      <c r="A14" s="12">
        <v>7</v>
      </c>
      <c r="B14" s="12">
        <v>311</v>
      </c>
      <c r="C14" s="13" t="s">
        <v>19</v>
      </c>
      <c r="D14" s="14">
        <v>169000000</v>
      </c>
      <c r="E14" s="15">
        <v>6770514.7800000003</v>
      </c>
      <c r="F14" s="16">
        <f t="shared" si="2"/>
        <v>4.0062217633136097</v>
      </c>
      <c r="G14" s="15">
        <v>11500000</v>
      </c>
      <c r="H14" s="15">
        <v>1710293</v>
      </c>
      <c r="I14" s="16">
        <f t="shared" si="0"/>
        <v>14.87211304347826</v>
      </c>
      <c r="J14" s="17">
        <f t="shared" si="3"/>
        <v>180500000</v>
      </c>
      <c r="K14" s="17">
        <f t="shared" si="4"/>
        <v>8480807.7800000012</v>
      </c>
      <c r="L14" s="16">
        <f t="shared" si="5"/>
        <v>4.6985084653739619</v>
      </c>
      <c r="M14" s="18">
        <f t="shared" si="1"/>
        <v>0.46317680266871952</v>
      </c>
      <c r="N14" s="19"/>
    </row>
    <row r="15" spans="1:14" s="8" customFormat="1" ht="30.75" customHeight="1">
      <c r="A15" s="12">
        <v>8</v>
      </c>
      <c r="B15" s="12">
        <v>312</v>
      </c>
      <c r="C15" s="13" t="s">
        <v>20</v>
      </c>
      <c r="D15" s="14">
        <v>1381850000</v>
      </c>
      <c r="E15" s="15">
        <v>774251781.20000005</v>
      </c>
      <c r="F15" s="16">
        <f t="shared" si="2"/>
        <v>56.030088736114635</v>
      </c>
      <c r="G15" s="15">
        <v>97200000</v>
      </c>
      <c r="H15" s="15">
        <v>51770084.229999997</v>
      </c>
      <c r="I15" s="16">
        <f t="shared" si="0"/>
        <v>53.261403528806582</v>
      </c>
      <c r="J15" s="17">
        <f t="shared" si="3"/>
        <v>1479050000</v>
      </c>
      <c r="K15" s="17">
        <f t="shared" si="4"/>
        <v>826021865.43000007</v>
      </c>
      <c r="L15" s="16">
        <f t="shared" si="5"/>
        <v>55.848136670836013</v>
      </c>
      <c r="M15" s="18">
        <f t="shared" si="1"/>
        <v>3.7953554015909678</v>
      </c>
      <c r="N15" s="19"/>
    </row>
    <row r="16" spans="1:14" s="8" customFormat="1" ht="30.75" customHeight="1">
      <c r="A16" s="12">
        <v>9</v>
      </c>
      <c r="B16" s="12">
        <v>314</v>
      </c>
      <c r="C16" s="13" t="s">
        <v>21</v>
      </c>
      <c r="D16" s="14">
        <v>280511000</v>
      </c>
      <c r="E16" s="15">
        <v>60527948.369999997</v>
      </c>
      <c r="F16" s="16">
        <f t="shared" si="2"/>
        <v>21.577745033171603</v>
      </c>
      <c r="G16" s="15">
        <v>177400000</v>
      </c>
      <c r="H16" s="15">
        <v>39029169.780000001</v>
      </c>
      <c r="I16" s="16">
        <f t="shared" si="0"/>
        <v>22.00065940248027</v>
      </c>
      <c r="J16" s="17">
        <f t="shared" si="3"/>
        <v>457911000</v>
      </c>
      <c r="K16" s="17">
        <f t="shared" si="4"/>
        <v>99557118.150000006</v>
      </c>
      <c r="L16" s="16">
        <f t="shared" si="5"/>
        <v>21.741586935015757</v>
      </c>
      <c r="M16" s="18">
        <f t="shared" si="1"/>
        <v>1.1750346420323325</v>
      </c>
      <c r="N16" s="19"/>
    </row>
    <row r="17" spans="1:14" s="8" customFormat="1" ht="30" customHeight="1">
      <c r="A17" s="12">
        <v>10</v>
      </c>
      <c r="B17" s="12">
        <v>329</v>
      </c>
      <c r="C17" s="13" t="s">
        <v>22</v>
      </c>
      <c r="D17" s="14">
        <v>1150429000</v>
      </c>
      <c r="E17" s="15">
        <v>708165261.19000006</v>
      </c>
      <c r="F17" s="16">
        <f t="shared" si="2"/>
        <v>61.556624632202428</v>
      </c>
      <c r="G17" s="15">
        <v>1103235000</v>
      </c>
      <c r="H17" s="15">
        <v>368824465.72000003</v>
      </c>
      <c r="I17" s="16">
        <f t="shared" si="0"/>
        <v>33.431178825907452</v>
      </c>
      <c r="J17" s="17">
        <f t="shared" si="3"/>
        <v>2253664000</v>
      </c>
      <c r="K17" s="17">
        <f t="shared" si="4"/>
        <v>1076989726.9100001</v>
      </c>
      <c r="L17" s="16">
        <f t="shared" si="5"/>
        <v>47.788389347746609</v>
      </c>
      <c r="M17" s="18">
        <f t="shared" si="1"/>
        <v>5.7830741596099564</v>
      </c>
      <c r="N17" s="19"/>
    </row>
    <row r="18" spans="1:14" s="8" customFormat="1" ht="30.75" customHeight="1">
      <c r="A18" s="12">
        <v>11</v>
      </c>
      <c r="B18" s="12">
        <v>337</v>
      </c>
      <c r="C18" s="13" t="s">
        <v>23</v>
      </c>
      <c r="D18" s="14">
        <v>451517000</v>
      </c>
      <c r="E18" s="15">
        <v>263858250.66999999</v>
      </c>
      <c r="F18" s="16">
        <f t="shared" si="2"/>
        <v>58.438165267309969</v>
      </c>
      <c r="G18" s="15">
        <v>10036101000</v>
      </c>
      <c r="H18" s="15">
        <v>5687922564.4799995</v>
      </c>
      <c r="I18" s="16">
        <f t="shared" si="0"/>
        <v>56.674624582594369</v>
      </c>
      <c r="J18" s="17">
        <f t="shared" si="3"/>
        <v>10487618000</v>
      </c>
      <c r="K18" s="17">
        <f t="shared" si="4"/>
        <v>5951780815.1499996</v>
      </c>
      <c r="L18" s="16">
        <f t="shared" si="5"/>
        <v>56.750549220518899</v>
      </c>
      <c r="M18" s="18">
        <f t="shared" si="1"/>
        <v>26.912029766487038</v>
      </c>
      <c r="N18" s="19"/>
    </row>
    <row r="19" spans="1:14" s="8" customFormat="1" ht="30.75" customHeight="1">
      <c r="A19" s="12">
        <v>12</v>
      </c>
      <c r="B19" s="12">
        <v>347</v>
      </c>
      <c r="C19" s="13" t="s">
        <v>24</v>
      </c>
      <c r="D19" s="14">
        <v>259300000</v>
      </c>
      <c r="E19" s="15">
        <v>149695841.62</v>
      </c>
      <c r="F19" s="16">
        <f t="shared" si="2"/>
        <v>57.730752649440809</v>
      </c>
      <c r="G19" s="15">
        <v>5150055000</v>
      </c>
      <c r="H19" s="15">
        <v>3487573682.6799998</v>
      </c>
      <c r="I19" s="16">
        <f t="shared" si="0"/>
        <v>67.719154119324926</v>
      </c>
      <c r="J19" s="17">
        <f t="shared" si="3"/>
        <v>5409355000</v>
      </c>
      <c r="K19" s="17">
        <f t="shared" si="4"/>
        <v>3637269524.2999997</v>
      </c>
      <c r="L19" s="16">
        <f t="shared" si="5"/>
        <v>67.240355352902512</v>
      </c>
      <c r="M19" s="18">
        <f t="shared" si="1"/>
        <v>13.880818578393637</v>
      </c>
      <c r="N19" s="19"/>
    </row>
    <row r="20" spans="1:14" s="8" customFormat="1" ht="30.75" customHeight="1">
      <c r="A20" s="12">
        <v>13</v>
      </c>
      <c r="B20" s="12">
        <v>350</v>
      </c>
      <c r="C20" s="13" t="s">
        <v>25</v>
      </c>
      <c r="D20" s="14">
        <v>1693708000</v>
      </c>
      <c r="E20" s="15">
        <v>1053090126.58</v>
      </c>
      <c r="F20" s="16">
        <f t="shared" si="2"/>
        <v>62.176604620158848</v>
      </c>
      <c r="G20" s="15">
        <v>1150525000</v>
      </c>
      <c r="H20" s="15">
        <v>543638741.78999996</v>
      </c>
      <c r="I20" s="16">
        <f t="shared" si="0"/>
        <v>47.251362794376476</v>
      </c>
      <c r="J20" s="17">
        <f>D20+G20</f>
        <v>2844233000</v>
      </c>
      <c r="K20" s="17">
        <f t="shared" si="4"/>
        <v>1596728868.3699999</v>
      </c>
      <c r="L20" s="16">
        <f t="shared" si="5"/>
        <v>56.139172436646355</v>
      </c>
      <c r="M20" s="18"/>
      <c r="N20" s="19"/>
    </row>
    <row r="21" spans="1:14" s="8" customFormat="1" ht="30.75" customHeight="1">
      <c r="A21" s="12">
        <v>14</v>
      </c>
      <c r="B21" s="12">
        <v>370</v>
      </c>
      <c r="C21" s="13" t="s">
        <v>26</v>
      </c>
      <c r="D21" s="14">
        <v>3180869000</v>
      </c>
      <c r="E21" s="15">
        <v>2115738620.4300001</v>
      </c>
      <c r="F21" s="16">
        <f t="shared" si="2"/>
        <v>66.514484577327764</v>
      </c>
      <c r="G21" s="15">
        <v>2574900000</v>
      </c>
      <c r="H21" s="15">
        <v>2243218218.75</v>
      </c>
      <c r="I21" s="16">
        <f t="shared" si="0"/>
        <v>87.11865387976232</v>
      </c>
      <c r="J21" s="17">
        <f t="shared" si="3"/>
        <v>5755769000</v>
      </c>
      <c r="K21" s="17">
        <f t="shared" si="4"/>
        <v>4358956839.1800003</v>
      </c>
      <c r="L21" s="16">
        <f t="shared" si="5"/>
        <v>75.731962821649034</v>
      </c>
      <c r="M21" s="18"/>
      <c r="N21" s="19"/>
    </row>
    <row r="22" spans="1:14" s="8" customFormat="1" ht="29.25" customHeight="1">
      <c r="A22" s="12">
        <v>15</v>
      </c>
      <c r="B22" s="12">
        <v>391</v>
      </c>
      <c r="C22" s="13" t="s">
        <v>27</v>
      </c>
      <c r="D22" s="14">
        <v>27826000</v>
      </c>
      <c r="E22" s="15">
        <v>9760721.5800000001</v>
      </c>
      <c r="F22" s="16">
        <f t="shared" si="2"/>
        <v>35.077702795946237</v>
      </c>
      <c r="G22" s="20">
        <v>2474000</v>
      </c>
      <c r="H22" s="15">
        <v>143736</v>
      </c>
      <c r="I22" s="16">
        <f t="shared" si="0"/>
        <v>5.8098625707356506</v>
      </c>
      <c r="J22" s="17">
        <f>D22+G22</f>
        <v>30300000</v>
      </c>
      <c r="K22" s="17">
        <f t="shared" si="4"/>
        <v>9904457.5800000001</v>
      </c>
      <c r="L22" s="16">
        <f t="shared" si="5"/>
        <v>32.687978811881194</v>
      </c>
      <c r="M22" s="18">
        <f t="shared" si="1"/>
        <v>7.7752117013086985E-2</v>
      </c>
      <c r="N22" s="19"/>
    </row>
    <row r="23" spans="1:14" s="8" customFormat="1" ht="27.75" customHeight="1">
      <c r="A23" s="12">
        <v>16</v>
      </c>
      <c r="B23" s="12">
        <v>602</v>
      </c>
      <c r="C23" s="13" t="s">
        <v>28</v>
      </c>
      <c r="D23" s="14">
        <v>753776000</v>
      </c>
      <c r="E23" s="15">
        <v>0</v>
      </c>
      <c r="F23" s="16">
        <f t="shared" si="2"/>
        <v>0</v>
      </c>
      <c r="G23" s="15">
        <v>350000000</v>
      </c>
      <c r="H23" s="15">
        <v>0</v>
      </c>
      <c r="I23" s="16">
        <f t="shared" si="0"/>
        <v>0</v>
      </c>
      <c r="J23" s="17">
        <f t="shared" si="3"/>
        <v>1103776000</v>
      </c>
      <c r="K23" s="17">
        <f t="shared" si="4"/>
        <v>0</v>
      </c>
      <c r="L23" s="16">
        <f t="shared" si="5"/>
        <v>0</v>
      </c>
      <c r="M23" s="18">
        <f t="shared" si="1"/>
        <v>2.8323736207338976</v>
      </c>
      <c r="N23" s="19"/>
    </row>
    <row r="24" spans="1:14" ht="27.75" customHeight="1">
      <c r="A24" s="12"/>
      <c r="B24" s="12"/>
      <c r="C24" s="13" t="s">
        <v>9</v>
      </c>
      <c r="D24" s="14">
        <f>SUM(D8:D23)</f>
        <v>11242784000</v>
      </c>
      <c r="E24" s="14">
        <f>SUM(E8:E23)</f>
        <v>6098904625.1499996</v>
      </c>
      <c r="F24" s="16">
        <f t="shared" si="2"/>
        <v>54.247280968397149</v>
      </c>
      <c r="G24" s="14">
        <f t="shared" ref="G24:J24" si="6">SUM(G8:G23)</f>
        <v>24585900000</v>
      </c>
      <c r="H24" s="14">
        <f t="shared" si="6"/>
        <v>14532085542.239998</v>
      </c>
      <c r="I24" s="16">
        <f t="shared" si="0"/>
        <v>59.107397094432166</v>
      </c>
      <c r="J24" s="14">
        <f t="shared" si="6"/>
        <v>35828684000</v>
      </c>
      <c r="K24" s="17">
        <f t="shared" si="4"/>
        <v>20630990167.389999</v>
      </c>
      <c r="L24" s="16">
        <f t="shared" si="5"/>
        <v>57.582327521128043</v>
      </c>
      <c r="M24" s="18">
        <f t="shared" si="1"/>
        <v>91.939142930459326</v>
      </c>
      <c r="N24" s="19"/>
    </row>
    <row r="25" spans="1:14" ht="27.75" customHeight="1">
      <c r="A25" s="12">
        <v>17</v>
      </c>
      <c r="B25" s="12">
        <v>801</v>
      </c>
      <c r="C25" s="13" t="s">
        <v>29</v>
      </c>
      <c r="D25" s="14">
        <v>3141316000</v>
      </c>
      <c r="E25" s="15">
        <v>2068742555.71</v>
      </c>
      <c r="F25" s="16">
        <f t="shared" si="2"/>
        <v>65.855920121057537</v>
      </c>
      <c r="G25" s="15">
        <v>0</v>
      </c>
      <c r="H25" s="15">
        <f>[1]Report2005!F24</f>
        <v>0</v>
      </c>
      <c r="I25" s="16">
        <v>0</v>
      </c>
      <c r="J25" s="17">
        <f t="shared" ref="J25:J26" si="7">D25+G25</f>
        <v>3141316000</v>
      </c>
      <c r="K25" s="17">
        <f t="shared" si="4"/>
        <v>2068742555.71</v>
      </c>
      <c r="L25" s="16">
        <f>K25/J25*100</f>
        <v>65.855920121057537</v>
      </c>
      <c r="M25" s="18">
        <f t="shared" si="1"/>
        <v>8.0608570695406723</v>
      </c>
      <c r="N25" s="19"/>
    </row>
    <row r="26" spans="1:14" ht="27.75" customHeight="1">
      <c r="A26" s="21"/>
      <c r="B26" s="21"/>
      <c r="C26" s="22" t="s">
        <v>30</v>
      </c>
      <c r="D26" s="23">
        <f>D25+D24</f>
        <v>14384100000</v>
      </c>
      <c r="E26" s="23">
        <f>E25+E24</f>
        <v>8167647180.8599997</v>
      </c>
      <c r="F26" s="24">
        <f t="shared" si="2"/>
        <v>56.782469399267242</v>
      </c>
      <c r="G26" s="23">
        <f>G25+G24</f>
        <v>24585900000</v>
      </c>
      <c r="H26" s="23">
        <f>H25+H24</f>
        <v>14532085542.239998</v>
      </c>
      <c r="I26" s="24">
        <f>H26/G26*100</f>
        <v>59.107397094432166</v>
      </c>
      <c r="J26" s="23">
        <f t="shared" si="7"/>
        <v>38970000000</v>
      </c>
      <c r="K26" s="23">
        <f t="shared" si="4"/>
        <v>22699732723.099998</v>
      </c>
      <c r="L26" s="24">
        <f>K26/J26*100</f>
        <v>58.249249995124451</v>
      </c>
      <c r="M26" s="18">
        <f t="shared" si="1"/>
        <v>100</v>
      </c>
      <c r="N26" s="19"/>
    </row>
    <row r="27" spans="1:14">
      <c r="J27" s="26"/>
    </row>
  </sheetData>
  <sheetProtection selectLockedCells="1"/>
  <mergeCells count="11">
    <mergeCell ref="J6:L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2025-06-15T09:38:31Z</dcterms:created>
  <dcterms:modified xsi:type="dcterms:W3CDTF">2025-06-15T09:39:08Z</dcterms:modified>
</cp:coreProperties>
</file>