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576D601E-BCD0-4396-864C-95EB01564DCC}" xr6:coauthVersionLast="47" xr6:coauthVersionMax="47" xr10:uidLastSave="{00000000-0000-0000-0000-000000000000}"/>
  <bookViews>
    <workbookView xWindow="-120" yWindow="-120" windowWidth="29040" windowHeight="15720" xr2:uid="{D5E4C5A0-9D4A-4A22-9112-F35FD08CF0AA}"/>
  </bookViews>
  <sheets>
    <sheet name="खर्च" sheetId="1" r:id="rId1"/>
  </sheets>
  <externalReferences>
    <externalReference r:id="rId2"/>
  </externalReferences>
  <definedNames>
    <definedName name="_xlnm._FilterDatabase" localSheetId="0" hidden="1">खर्च!$A$1:$L$26</definedName>
    <definedName name="_xlnm.Database" localSheetId="0">#REF!</definedName>
    <definedName name="_xlnm.Database">#REF!</definedName>
    <definedName name="JR_PAGE_ANCHOR_0_1">#REF!</definedName>
    <definedName name="_xlnm.Print_Area" localSheetId="0">खर्च!$A$1:$L$29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1" l="1"/>
  <c r="O25" i="1"/>
  <c r="C25" i="1"/>
  <c r="C23" i="1"/>
  <c r="C22" i="1"/>
  <c r="C21" i="1"/>
  <c r="C20" i="1"/>
  <c r="C19" i="1"/>
  <c r="C18" i="1"/>
  <c r="O17" i="1"/>
  <c r="C17" i="1"/>
  <c r="C16" i="1"/>
  <c r="O15" i="1"/>
  <c r="C15" i="1"/>
  <c r="C14" i="1"/>
  <c r="C13" i="1"/>
  <c r="C12" i="1"/>
  <c r="C11" i="1"/>
  <c r="C10" i="1"/>
  <c r="C9" i="1"/>
  <c r="C8" i="1"/>
  <c r="L11" i="1" l="1"/>
  <c r="O11" i="1"/>
  <c r="L9" i="1"/>
  <c r="O9" i="1"/>
  <c r="O20" i="1"/>
  <c r="L20" i="1"/>
  <c r="O12" i="1"/>
  <c r="O10" i="1"/>
  <c r="O23" i="1"/>
  <c r="L23" i="1"/>
  <c r="L8" i="1"/>
  <c r="O8" i="1"/>
  <c r="O21" i="1"/>
  <c r="L21" i="1"/>
  <c r="L19" i="1"/>
  <c r="O19" i="1"/>
  <c r="O22" i="1"/>
  <c r="L22" i="1"/>
  <c r="O14" i="1"/>
  <c r="O18" i="1"/>
  <c r="L18" i="1"/>
  <c r="G29" i="1"/>
  <c r="L17" i="1"/>
  <c r="L25" i="1"/>
  <c r="L15" i="1"/>
  <c r="L12" i="1"/>
  <c r="P25" i="1"/>
  <c r="H29" i="1" l="1"/>
  <c r="L13" i="1"/>
  <c r="O13" i="1"/>
  <c r="L10" i="1"/>
  <c r="L16" i="1"/>
  <c r="O16" i="1"/>
  <c r="E29" i="1"/>
  <c r="D29" i="1"/>
  <c r="J29" i="1" l="1"/>
  <c r="P8" i="1"/>
  <c r="O24" i="1"/>
  <c r="L24" i="1"/>
  <c r="K29" i="1"/>
  <c r="O26" i="1"/>
  <c r="L26" i="1"/>
</calcChain>
</file>

<file path=xl/sharedStrings.xml><?xml version="1.0" encoding="utf-8"?>
<sst xmlns="http://schemas.openxmlformats.org/spreadsheetml/2006/main" count="27" uniqueCount="20">
  <si>
    <t>लुम्बिनी प्रदेश सरकार</t>
  </si>
  <si>
    <t>आर्थिक मामिला तथा योजना मन्त्रालय</t>
  </si>
  <si>
    <t>प्रदेश लेखा नियन्त्रक कार्यालय</t>
  </si>
  <si>
    <t>लुम्बिनी प्रदेश</t>
  </si>
  <si>
    <t>आ.व.२०८२/८३ को २०८३ बैशाख मसान्त सम्मको मन्त्रालयगत खर्चको विवरण (सुरु विनियोजनका आधारमा)</t>
  </si>
  <si>
    <t>क्र.सं.</t>
  </si>
  <si>
    <t>कार्यालय कोड</t>
  </si>
  <si>
    <t>मन्त्रालय/केन्द्रिय निकाय</t>
  </si>
  <si>
    <t>चालु खर्च</t>
  </si>
  <si>
    <t>पुँजीगत खर्च</t>
  </si>
  <si>
    <t>जम्मा</t>
  </si>
  <si>
    <t>Comparison</t>
  </si>
  <si>
    <t>बजेट</t>
  </si>
  <si>
    <t>खर्च</t>
  </si>
  <si>
    <t>प्रतिशत</t>
  </si>
  <si>
    <t>Exp Previous day</t>
  </si>
  <si>
    <t>Exp Increased</t>
  </si>
  <si>
    <t>Group wise Exp Increased</t>
  </si>
  <si>
    <t>कूल जम्मा</t>
  </si>
  <si>
    <t>शुरु र अन्तिम बजेटको फरक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</si>
</sst>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#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Kalimati"/>
      <charset val="1"/>
    </font>
    <font>
      <sz val="10"/>
      <color theme="1"/>
      <name val="Kalimati"/>
      <charset val="1"/>
    </font>
    <font>
      <b/>
      <sz val="10"/>
      <color theme="1"/>
      <name val="Kalimati"/>
      <charset val="1"/>
    </font>
    <font>
      <b/>
      <sz val="12"/>
      <color theme="1"/>
      <name val="Kalimati"/>
      <charset val="1"/>
    </font>
    <font>
      <b/>
      <sz val="9"/>
      <color theme="1"/>
      <name val="Kalimati"/>
      <charset val="1"/>
    </font>
    <font>
      <b/>
      <sz val="14"/>
      <color theme="1"/>
      <name val="Kalimati"/>
      <charset val="1"/>
    </font>
    <font>
      <b/>
      <sz val="11"/>
      <color theme="1"/>
      <name val="Kalimati"/>
      <charset val="1"/>
    </font>
    <font>
      <sz val="12"/>
      <color rgb="FF7030A0"/>
      <name val="Times New Roman"/>
      <family val="1"/>
    </font>
    <font>
      <sz val="10"/>
      <color rgb="FF000000"/>
      <name val="Kalimati"/>
      <charset val="1"/>
    </font>
    <font>
      <sz val="10"/>
      <color rgb="FF7030A0"/>
      <name val="Kalimati"/>
      <charset val="1"/>
    </font>
    <font>
      <b/>
      <i/>
      <sz val="10"/>
      <color theme="1"/>
      <name val="Kalimati"/>
      <charset val="1"/>
    </font>
    <font>
      <b/>
      <i/>
      <sz val="10"/>
      <color rgb="FF000000"/>
      <name val="Kalimati"/>
      <charset val="1"/>
    </font>
    <font>
      <b/>
      <sz val="10"/>
      <color rgb="FF7030A0"/>
      <name val="Kalimati"/>
      <charset val="1"/>
    </font>
    <font>
      <i/>
      <sz val="11"/>
      <color theme="1"/>
      <name val="Kalimati"/>
      <charset val="1"/>
    </font>
    <font>
      <i/>
      <sz val="10"/>
      <color theme="1"/>
      <name val="Kalimati"/>
      <charset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55">
    <xf numFmtId="0" fontId="0" fillId="0" borderId="0" xfId="0"/>
    <xf numFmtId="0" fontId="2" fillId="0" borderId="0" xfId="2" applyFont="1" applyAlignment="1" applyProtection="1">
      <alignment horizontal="center" vertical="center" wrapText="1"/>
      <protection locked="0"/>
    </xf>
    <xf numFmtId="0" fontId="2" fillId="0" borderId="0" xfId="2" applyFont="1" applyAlignment="1" applyProtection="1">
      <alignment horizontal="center" vertical="center" wrapText="1"/>
      <protection locked="0"/>
    </xf>
    <xf numFmtId="0" fontId="3" fillId="0" borderId="0" xfId="2" applyFont="1" applyAlignment="1" applyProtection="1">
      <alignment vertical="center" wrapText="1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4" fillId="0" borderId="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9" fillId="0" borderId="1" xfId="2" applyFont="1" applyBorder="1" applyAlignment="1" applyProtection="1">
      <alignment horizontal="center" vertical="center" wrapText="1"/>
      <protection locked="0"/>
    </xf>
    <xf numFmtId="0" fontId="6" fillId="0" borderId="3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9" fillId="0" borderId="1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left" vertical="center" wrapText="1"/>
      <protection locked="0"/>
    </xf>
    <xf numFmtId="164" fontId="10" fillId="0" borderId="1" xfId="3" applyNumberFormat="1" applyFont="1" applyBorder="1" applyAlignment="1">
      <alignment horizontal="right" vertical="center" wrapText="1"/>
    </xf>
    <xf numFmtId="4" fontId="3" fillId="0" borderId="1" xfId="2" applyNumberFormat="1" applyFont="1" applyBorder="1" applyAlignment="1" applyProtection="1">
      <alignment horizontal="right" vertical="center" wrapText="1"/>
      <protection locked="0"/>
    </xf>
    <xf numFmtId="4" fontId="3" fillId="0" borderId="1" xfId="2" applyNumberFormat="1" applyFont="1" applyBorder="1" applyAlignment="1">
      <alignment horizontal="center" vertical="center" wrapText="1"/>
    </xf>
    <xf numFmtId="4" fontId="3" fillId="0" borderId="1" xfId="2" applyNumberFormat="1" applyFont="1" applyBorder="1" applyAlignment="1">
      <alignment horizontal="right" vertical="center" wrapText="1"/>
    </xf>
    <xf numFmtId="4" fontId="3" fillId="0" borderId="0" xfId="2" applyNumberFormat="1" applyFont="1" applyAlignment="1">
      <alignment horizontal="center" vertical="center" wrapText="1"/>
    </xf>
    <xf numFmtId="4" fontId="11" fillId="0" borderId="1" xfId="2" applyNumberFormat="1" applyFont="1" applyBorder="1" applyAlignment="1" applyProtection="1">
      <alignment vertical="center" wrapText="1"/>
      <protection locked="0"/>
    </xf>
    <xf numFmtId="4" fontId="11" fillId="0" borderId="2" xfId="2" applyNumberFormat="1" applyFont="1" applyBorder="1" applyAlignment="1" applyProtection="1">
      <alignment horizontal="right" vertical="center" wrapText="1"/>
      <protection locked="0"/>
    </xf>
    <xf numFmtId="4" fontId="11" fillId="0" borderId="4" xfId="2" applyNumberFormat="1" applyFont="1" applyBorder="1" applyAlignment="1" applyProtection="1">
      <alignment horizontal="right" vertical="center" wrapText="1"/>
      <protection locked="0"/>
    </xf>
    <xf numFmtId="4" fontId="11" fillId="0" borderId="3" xfId="2" applyNumberFormat="1" applyFont="1" applyBorder="1" applyAlignment="1" applyProtection="1">
      <alignment horizontal="right" vertical="center" wrapText="1"/>
      <protection locked="0"/>
    </xf>
    <xf numFmtId="0" fontId="12" fillId="0" borderId="5" xfId="2" applyFont="1" applyBorder="1" applyAlignment="1" applyProtection="1">
      <alignment horizontal="center" vertical="center" wrapText="1"/>
      <protection locked="0"/>
    </xf>
    <xf numFmtId="0" fontId="12" fillId="0" borderId="6" xfId="2" applyFont="1" applyBorder="1" applyAlignment="1" applyProtection="1">
      <alignment horizontal="center" vertical="center" wrapText="1"/>
      <protection locked="0"/>
    </xf>
    <xf numFmtId="0" fontId="12" fillId="0" borderId="7" xfId="2" applyFont="1" applyBorder="1" applyAlignment="1" applyProtection="1">
      <alignment horizontal="center" vertical="center" wrapText="1"/>
      <protection locked="0"/>
    </xf>
    <xf numFmtId="164" fontId="13" fillId="0" borderId="1" xfId="3" applyNumberFormat="1" applyFont="1" applyBorder="1" applyAlignment="1">
      <alignment horizontal="right" vertical="center" wrapText="1"/>
    </xf>
    <xf numFmtId="4" fontId="12" fillId="0" borderId="1" xfId="2" applyNumberFormat="1" applyFont="1" applyBorder="1" applyAlignment="1">
      <alignment horizontal="center" vertical="center" wrapText="1"/>
    </xf>
    <xf numFmtId="4" fontId="12" fillId="0" borderId="1" xfId="2" applyNumberFormat="1" applyFont="1" applyBorder="1" applyAlignment="1">
      <alignment horizontal="right" vertical="center" wrapText="1"/>
    </xf>
    <xf numFmtId="4" fontId="12" fillId="0" borderId="0" xfId="2" applyNumberFormat="1" applyFont="1" applyAlignment="1">
      <alignment horizontal="center" vertical="center" wrapText="1"/>
    </xf>
    <xf numFmtId="4" fontId="14" fillId="0" borderId="1" xfId="2" applyNumberFormat="1" applyFont="1" applyBorder="1" applyAlignment="1" applyProtection="1">
      <alignment vertical="center" wrapText="1"/>
      <protection locked="0"/>
    </xf>
    <xf numFmtId="0" fontId="11" fillId="0" borderId="3" xfId="2" applyFont="1" applyBorder="1" applyAlignment="1" applyProtection="1">
      <alignment vertical="center" wrapText="1"/>
      <protection locked="0"/>
    </xf>
    <xf numFmtId="4" fontId="11" fillId="0" borderId="2" xfId="2" applyNumberFormat="1" applyFont="1" applyBorder="1" applyAlignment="1" applyProtection="1">
      <alignment vertical="center" wrapText="1"/>
      <protection locked="0"/>
    </xf>
    <xf numFmtId="0" fontId="4" fillId="0" borderId="5" xfId="2" applyFont="1" applyBorder="1" applyAlignment="1" applyProtection="1">
      <alignment horizontal="center" vertical="center" wrapText="1"/>
      <protection locked="0"/>
    </xf>
    <xf numFmtId="0" fontId="4" fillId="0" borderId="6" xfId="2" applyFont="1" applyBorder="1" applyAlignment="1" applyProtection="1">
      <alignment horizontal="center" vertical="center" wrapText="1"/>
      <protection locked="0"/>
    </xf>
    <xf numFmtId="0" fontId="4" fillId="0" borderId="7" xfId="2" applyFont="1" applyBorder="1" applyAlignment="1" applyProtection="1">
      <alignment horizontal="center" vertical="center" wrapText="1"/>
      <protection locked="0"/>
    </xf>
    <xf numFmtId="4" fontId="4" fillId="0" borderId="1" xfId="2" applyNumberFormat="1" applyFont="1" applyBorder="1" applyAlignment="1">
      <alignment horizontal="right" vertical="center" wrapText="1"/>
    </xf>
    <xf numFmtId="4" fontId="4" fillId="0" borderId="1" xfId="2" applyNumberFormat="1" applyFont="1" applyBorder="1" applyAlignment="1">
      <alignment horizontal="center" vertical="center" wrapText="1"/>
    </xf>
    <xf numFmtId="4" fontId="4" fillId="0" borderId="0" xfId="2" applyNumberFormat="1" applyFont="1" applyAlignment="1">
      <alignment horizontal="center" vertical="center" wrapText="1"/>
    </xf>
    <xf numFmtId="0" fontId="11" fillId="0" borderId="1" xfId="2" applyFont="1" applyBorder="1" applyAlignment="1" applyProtection="1">
      <alignment vertical="center" wrapText="1"/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43" fontId="15" fillId="0" borderId="0" xfId="1" applyFont="1" applyAlignment="1" applyProtection="1">
      <alignment vertical="center" wrapText="1"/>
      <protection locked="0"/>
    </xf>
    <xf numFmtId="0" fontId="15" fillId="0" borderId="0" xfId="2" applyFont="1" applyAlignment="1" applyProtection="1">
      <alignment vertical="center" wrapText="1"/>
      <protection locked="0"/>
    </xf>
    <xf numFmtId="0" fontId="15" fillId="0" borderId="0" xfId="2" applyFont="1" applyAlignment="1" applyProtection="1">
      <alignment horizontal="center" vertical="center" wrapText="1"/>
      <protection locked="0"/>
    </xf>
    <xf numFmtId="0" fontId="11" fillId="0" borderId="0" xfId="2" applyFont="1" applyAlignment="1" applyProtection="1">
      <alignment vertical="center" wrapText="1"/>
      <protection locked="0"/>
    </xf>
    <xf numFmtId="0" fontId="16" fillId="0" borderId="0" xfId="2" applyFont="1" applyAlignment="1" applyProtection="1">
      <alignment vertical="center" wrapText="1"/>
      <protection locked="0"/>
    </xf>
    <xf numFmtId="43" fontId="3" fillId="0" borderId="0" xfId="2" applyNumberFormat="1" applyFont="1" applyAlignment="1" applyProtection="1">
      <alignment vertical="center" wrapText="1"/>
      <protection locked="0"/>
    </xf>
  </cellXfs>
  <cellStyles count="4">
    <cellStyle name="Comma" xfId="1" builtinId="3"/>
    <cellStyle name="Normal" xfId="0" builtinId="0"/>
    <cellStyle name="Normal 2 2" xfId="2" xr:uid="{2EE77659-C29D-4A17-9105-F289FE829259}"/>
    <cellStyle name="Normal 8" xfId="3" xr:uid="{3C8E1F35-450D-4F7E-A241-C2AE337A72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350;&#2366;&#2360;&#2367;&#2325;%20&#2346;&#2381;&#2352;&#2340;&#2367;&#2357;&#2375;&#2342;&#2344;&#2414;&#2407;&#2414;&#2408;\&#2348;&#2376;&#2358;&#2366;&#2326;%20&#2350;&#2360;&#2366;&#2344;&#2381;&#2340;.xlsx" TargetMode="External"/><Relationship Id="rId1" Type="http://schemas.openxmlformats.org/officeDocument/2006/relationships/externalLinkPath" Target="file:///D:\&#2350;&#2366;&#2360;&#2367;&#2325;%20&#2346;&#2381;&#2352;&#2340;&#2367;&#2357;&#2375;&#2342;&#2344;&#2414;&#2407;&#2414;&#2408;\&#2348;&#2376;&#2358;&#2366;&#2326;%20&#2350;&#2360;&#2366;&#2344;&#2381;&#23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राजस्व अनुमान र प्रगति"/>
      <sheetName val="खर्च"/>
      <sheetName val="कोष"/>
      <sheetName val="RMIS Data   "/>
      <sheetName val="FMIS Report"/>
      <sheetName val="Sourcewise"/>
    </sheetNames>
    <sheetDataSet>
      <sheetData sheetId="0"/>
      <sheetData sheetId="1"/>
      <sheetData sheetId="2"/>
      <sheetData sheetId="3"/>
      <sheetData sheetId="4">
        <row r="8">
          <cell r="A8" t="str">
            <v>202 प्रदेश सभा</v>
          </cell>
        </row>
        <row r="9">
          <cell r="A9" t="str">
            <v>210 प्रदेश लोक सेवा आयोग</v>
          </cell>
        </row>
        <row r="10">
          <cell r="A10" t="str">
            <v>301 मुख्यमन्त्री तथा मन्त्रिपरिषद्को कार्यालय</v>
          </cell>
        </row>
        <row r="11">
          <cell r="A11" t="str">
            <v>305 आर्थिक मामिला तथा योजना मन्त्रालय</v>
          </cell>
        </row>
        <row r="12">
          <cell r="A12" t="str">
            <v>307 उद्योग, पर्यटन तथा यातायात मन्त्रालय</v>
          </cell>
        </row>
        <row r="13">
          <cell r="A13" t="str">
            <v>308 उर्जा, जलस्रोत तथा सिंचाई मन्त्रालय</v>
          </cell>
        </row>
        <row r="14">
          <cell r="A14" t="str">
            <v>312 कृषि, भूमि व्यवस्था तथा सहकारी मन्त्रालय</v>
          </cell>
        </row>
        <row r="15">
          <cell r="A15" t="str">
            <v>314 आन्तरिक मामिला तथा कानून मन्त्रालय</v>
          </cell>
        </row>
        <row r="16">
          <cell r="A16" t="str">
            <v>329 वन तथा वातावरण मन्त्रालय</v>
          </cell>
        </row>
        <row r="17">
          <cell r="A17" t="str">
            <v>337 भौतिक पूर्वाधार विकास मन्त्रालय</v>
          </cell>
        </row>
        <row r="18">
          <cell r="A18" t="str">
            <v>343 युवा तथा खेलकुद मन्त्रालय</v>
          </cell>
        </row>
        <row r="19">
          <cell r="A19" t="str">
            <v>347 सहरी विकास तथा खानेपानी मन्त्रालय</v>
          </cell>
        </row>
        <row r="20">
          <cell r="A20" t="str">
            <v>350 सामाजिक विकास मन्त्रालय</v>
          </cell>
        </row>
        <row r="21">
          <cell r="A21" t="str">
            <v>370 स्वास्थ्य मन्त्रालय</v>
          </cell>
        </row>
        <row r="22">
          <cell r="A22" t="str">
            <v>391 प्रदेश योजना आयोग</v>
          </cell>
        </row>
        <row r="23">
          <cell r="A23" t="str">
            <v>602 अर्थ - विविध</v>
          </cell>
        </row>
        <row r="24">
          <cell r="A24" t="str">
            <v>801 स्थानीय तह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2BCDD-1A8E-47C3-9BFB-EB5564FB8FD9}">
  <sheetPr>
    <tabColor theme="5" tint="-0.499984740745262"/>
    <pageSetUpPr fitToPage="1"/>
  </sheetPr>
  <dimension ref="A1:P31"/>
  <sheetViews>
    <sheetView tabSelected="1" view="pageBreakPreview" zoomScale="60" zoomScaleNormal="80" workbookViewId="0">
      <selection activeCell="J31" sqref="J31"/>
    </sheetView>
  </sheetViews>
  <sheetFormatPr defaultColWidth="9.140625" defaultRowHeight="19.5" x14ac:dyDescent="0.25"/>
  <cols>
    <col min="1" max="1" width="5.85546875" style="48" bestFit="1" customWidth="1"/>
    <col min="2" max="2" width="13.28515625" style="48" bestFit="1" customWidth="1"/>
    <col min="3" max="3" width="46.140625" style="3" bestFit="1" customWidth="1"/>
    <col min="4" max="5" width="30.140625" style="3" bestFit="1" customWidth="1"/>
    <col min="6" max="6" width="10.140625" style="48" bestFit="1" customWidth="1"/>
    <col min="7" max="8" width="30.140625" style="3" bestFit="1" customWidth="1"/>
    <col min="9" max="9" width="10.140625" style="48" bestFit="1" customWidth="1"/>
    <col min="10" max="10" width="30.140625" style="3" bestFit="1" customWidth="1"/>
    <col min="11" max="11" width="28.85546875" style="3" customWidth="1"/>
    <col min="12" max="12" width="10.140625" style="48" bestFit="1" customWidth="1"/>
    <col min="13" max="13" width="10.28515625" style="48" customWidth="1"/>
    <col min="14" max="14" width="34" style="3" hidden="1" customWidth="1"/>
    <col min="15" max="15" width="24.85546875" style="3" hidden="1" customWidth="1"/>
    <col min="16" max="16" width="30.42578125" style="3" hidden="1" customWidth="1"/>
    <col min="17" max="16384" width="9.140625" style="3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6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pans="1:16" ht="23.25" customHeight="1" x14ac:dyDescent="0.2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6" ht="19.5" customHeight="1" x14ac:dyDescent="0.25">
      <c r="A4" s="8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9"/>
    </row>
    <row r="5" spans="1:16" ht="28.5" x14ac:dyDescent="0.25">
      <c r="A5" s="10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6" ht="30" customHeight="1" x14ac:dyDescent="0.25">
      <c r="A6" s="12" t="s">
        <v>5</v>
      </c>
      <c r="B6" s="13" t="s">
        <v>6</v>
      </c>
      <c r="C6" s="12" t="s">
        <v>7</v>
      </c>
      <c r="D6" s="14" t="s">
        <v>8</v>
      </c>
      <c r="E6" s="14"/>
      <c r="F6" s="14"/>
      <c r="G6" s="14" t="s">
        <v>9</v>
      </c>
      <c r="H6" s="14"/>
      <c r="I6" s="14"/>
      <c r="J6" s="14" t="s">
        <v>10</v>
      </c>
      <c r="K6" s="14"/>
      <c r="L6" s="14"/>
      <c r="M6" s="5"/>
      <c r="N6" s="15" t="s">
        <v>11</v>
      </c>
      <c r="O6" s="15"/>
      <c r="P6" s="15"/>
    </row>
    <row r="7" spans="1:16" x14ac:dyDescent="0.25">
      <c r="A7" s="12"/>
      <c r="B7" s="16"/>
      <c r="C7" s="12"/>
      <c r="D7" s="17" t="s">
        <v>12</v>
      </c>
      <c r="E7" s="18" t="s">
        <v>13</v>
      </c>
      <c r="F7" s="18" t="s">
        <v>14</v>
      </c>
      <c r="G7" s="17" t="s">
        <v>12</v>
      </c>
      <c r="H7" s="18" t="s">
        <v>13</v>
      </c>
      <c r="I7" s="18" t="s">
        <v>14</v>
      </c>
      <c r="J7" s="17" t="s">
        <v>12</v>
      </c>
      <c r="K7" s="18" t="s">
        <v>13</v>
      </c>
      <c r="L7" s="18" t="s">
        <v>14</v>
      </c>
      <c r="M7" s="5"/>
      <c r="N7" s="19" t="s">
        <v>15</v>
      </c>
      <c r="O7" s="19" t="s">
        <v>16</v>
      </c>
      <c r="P7" s="19" t="s">
        <v>17</v>
      </c>
    </row>
    <row r="8" spans="1:16" ht="30.75" customHeight="1" x14ac:dyDescent="0.25">
      <c r="A8" s="20">
        <v>1</v>
      </c>
      <c r="B8" s="20">
        <v>202</v>
      </c>
      <c r="C8" s="21" t="str">
        <f>'[1]FMIS Report'!A8</f>
        <v>202 प्रदेश सभा</v>
      </c>
      <c r="D8" s="22">
        <v>232000000</v>
      </c>
      <c r="E8" s="23">
        <v>103660157.20999999</v>
      </c>
      <c r="F8" s="24">
        <v>44.681102245689651</v>
      </c>
      <c r="G8" s="23">
        <v>30000000</v>
      </c>
      <c r="H8" s="23">
        <v>1718846</v>
      </c>
      <c r="I8" s="24">
        <v>5.7294866666666664</v>
      </c>
      <c r="J8" s="25">
        <v>262000000</v>
      </c>
      <c r="K8" s="25">
        <v>105379003.20999999</v>
      </c>
      <c r="L8" s="24">
        <f>K8/J8*100</f>
        <v>40.220993591603047</v>
      </c>
      <c r="M8" s="26"/>
      <c r="N8" s="27">
        <v>232192618.72999999</v>
      </c>
      <c r="O8" s="27">
        <f>K8-N8</f>
        <v>-126813615.52</v>
      </c>
      <c r="P8" s="28">
        <f>K24-N24</f>
        <v>-11622440769.359997</v>
      </c>
    </row>
    <row r="9" spans="1:16" ht="30.75" customHeight="1" x14ac:dyDescent="0.25">
      <c r="A9" s="20">
        <v>2</v>
      </c>
      <c r="B9" s="20">
        <v>210</v>
      </c>
      <c r="C9" s="21" t="str">
        <f>'[1]FMIS Report'!A9</f>
        <v>210 प्रदेश लोक सेवा आयोग</v>
      </c>
      <c r="D9" s="22">
        <v>93750000</v>
      </c>
      <c r="E9" s="23">
        <v>38968125.899999999</v>
      </c>
      <c r="F9" s="24">
        <v>41.566000959999997</v>
      </c>
      <c r="G9" s="23">
        <v>6250000</v>
      </c>
      <c r="H9" s="23">
        <v>888221</v>
      </c>
      <c r="I9" s="24">
        <v>14.211535999999999</v>
      </c>
      <c r="J9" s="25">
        <v>100000000</v>
      </c>
      <c r="K9" s="25">
        <v>39856346.899999999</v>
      </c>
      <c r="L9" s="24">
        <f t="shared" ref="L9:L26" si="0">K9/J9*100</f>
        <v>39.856346899999998</v>
      </c>
      <c r="M9" s="26"/>
      <c r="N9" s="27">
        <v>80930140.099999994</v>
      </c>
      <c r="O9" s="27">
        <f t="shared" ref="O9:O26" si="1">K9-N9</f>
        <v>-41073793.199999996</v>
      </c>
      <c r="P9" s="29"/>
    </row>
    <row r="10" spans="1:16" ht="30.75" customHeight="1" x14ac:dyDescent="0.25">
      <c r="A10" s="20">
        <v>3</v>
      </c>
      <c r="B10" s="20">
        <v>301</v>
      </c>
      <c r="C10" s="21" t="str">
        <f>'[1]FMIS Report'!A10</f>
        <v>301 मुख्यमन्त्री तथा मन्त्रिपरिषद्को कार्यालय</v>
      </c>
      <c r="D10" s="22">
        <v>472100000</v>
      </c>
      <c r="E10" s="23">
        <v>129415985.53</v>
      </c>
      <c r="F10" s="24">
        <v>27.4128331984749</v>
      </c>
      <c r="G10" s="23">
        <v>29700000</v>
      </c>
      <c r="H10" s="23">
        <v>4367993.0199999996</v>
      </c>
      <c r="I10" s="24">
        <v>14.707047205387202</v>
      </c>
      <c r="J10" s="25">
        <v>501800000</v>
      </c>
      <c r="K10" s="25">
        <v>133783978.55</v>
      </c>
      <c r="L10" s="24">
        <f t="shared" si="0"/>
        <v>26.660816769629335</v>
      </c>
      <c r="M10" s="26"/>
      <c r="N10" s="27">
        <v>251390828.55000001</v>
      </c>
      <c r="O10" s="27">
        <f t="shared" si="1"/>
        <v>-117606850.00000001</v>
      </c>
      <c r="P10" s="29"/>
    </row>
    <row r="11" spans="1:16" ht="30.75" customHeight="1" x14ac:dyDescent="0.25">
      <c r="A11" s="20">
        <v>4</v>
      </c>
      <c r="B11" s="20">
        <v>305</v>
      </c>
      <c r="C11" s="21" t="str">
        <f>'[1]FMIS Report'!A11</f>
        <v>305 आर्थिक मामिला तथा योजना मन्त्रालय</v>
      </c>
      <c r="D11" s="22">
        <v>144000000</v>
      </c>
      <c r="E11" s="23">
        <v>41410025.280000001</v>
      </c>
      <c r="F11" s="24">
        <v>28.756962000000001</v>
      </c>
      <c r="G11" s="23">
        <v>20000000</v>
      </c>
      <c r="H11" s="23">
        <v>2452556</v>
      </c>
      <c r="I11" s="24">
        <v>12.262779999999999</v>
      </c>
      <c r="J11" s="25">
        <v>164000000</v>
      </c>
      <c r="K11" s="25">
        <v>43862581.280000001</v>
      </c>
      <c r="L11" s="24">
        <f t="shared" si="0"/>
        <v>26.745476390243905</v>
      </c>
      <c r="M11" s="26"/>
      <c r="N11" s="27">
        <v>68203592.170000002</v>
      </c>
      <c r="O11" s="27">
        <f t="shared" si="1"/>
        <v>-24341010.890000001</v>
      </c>
      <c r="P11" s="29"/>
    </row>
    <row r="12" spans="1:16" ht="30.75" customHeight="1" x14ac:dyDescent="0.25">
      <c r="A12" s="20">
        <v>5</v>
      </c>
      <c r="B12" s="20">
        <v>307</v>
      </c>
      <c r="C12" s="21" t="str">
        <f>'[1]FMIS Report'!A12</f>
        <v>307 उद्योग, पर्यटन तथा यातायात मन्त्रालय</v>
      </c>
      <c r="D12" s="22">
        <v>729811000</v>
      </c>
      <c r="E12" s="23">
        <v>347313054.5</v>
      </c>
      <c r="F12" s="24">
        <v>47.589451858083805</v>
      </c>
      <c r="G12" s="23">
        <v>1174400000</v>
      </c>
      <c r="H12" s="23">
        <v>187132142.99000001</v>
      </c>
      <c r="I12" s="24">
        <v>15.934276480756132</v>
      </c>
      <c r="J12" s="25">
        <v>1904211000</v>
      </c>
      <c r="K12" s="25">
        <v>534445197.49000001</v>
      </c>
      <c r="L12" s="24">
        <f t="shared" si="0"/>
        <v>28.066490398910627</v>
      </c>
      <c r="M12" s="26"/>
      <c r="N12" s="27">
        <v>898942286.49000001</v>
      </c>
      <c r="O12" s="27">
        <f t="shared" si="1"/>
        <v>-364497089</v>
      </c>
      <c r="P12" s="29"/>
    </row>
    <row r="13" spans="1:16" ht="30.75" customHeight="1" x14ac:dyDescent="0.25">
      <c r="A13" s="20">
        <v>6</v>
      </c>
      <c r="B13" s="20">
        <v>308</v>
      </c>
      <c r="C13" s="21" t="str">
        <f>'[1]FMIS Report'!A13</f>
        <v>308 उर्जा, जलस्रोत तथा सिंचाई मन्त्रालय</v>
      </c>
      <c r="D13" s="22">
        <v>280000000</v>
      </c>
      <c r="E13" s="23">
        <v>151624497.62</v>
      </c>
      <c r="F13" s="24">
        <v>54.151606292857146</v>
      </c>
      <c r="G13" s="23">
        <v>2406000000</v>
      </c>
      <c r="H13" s="23">
        <v>895296770.70000005</v>
      </c>
      <c r="I13" s="24">
        <v>37.211004600997512</v>
      </c>
      <c r="J13" s="25">
        <v>2686000000</v>
      </c>
      <c r="K13" s="25">
        <v>1046921268.3200001</v>
      </c>
      <c r="L13" s="24">
        <f t="shared" si="0"/>
        <v>38.976964568875658</v>
      </c>
      <c r="M13" s="26"/>
      <c r="N13" s="27">
        <v>2520849723.5700002</v>
      </c>
      <c r="O13" s="27">
        <f t="shared" si="1"/>
        <v>-1473928455.25</v>
      </c>
      <c r="P13" s="29"/>
    </row>
    <row r="14" spans="1:16" ht="30.75" customHeight="1" x14ac:dyDescent="0.25">
      <c r="A14" s="20">
        <v>7</v>
      </c>
      <c r="B14" s="20">
        <v>311</v>
      </c>
      <c r="C14" s="21" t="str">
        <f>'[1]FMIS Report'!A14</f>
        <v>312 कृषि, भूमि व्यवस्था तथा सहकारी मन्त्रालय</v>
      </c>
      <c r="D14" s="22">
        <v>1389050000</v>
      </c>
      <c r="E14" s="23">
        <v>510120529</v>
      </c>
      <c r="F14" s="24">
        <v>36.724418055505559</v>
      </c>
      <c r="G14" s="23">
        <v>115700000</v>
      </c>
      <c r="H14" s="23">
        <v>24377930.140000001</v>
      </c>
      <c r="I14" s="24">
        <v>21.06994826274849</v>
      </c>
      <c r="J14" s="25">
        <v>1504750000</v>
      </c>
      <c r="K14" s="25">
        <v>534498459.13999999</v>
      </c>
      <c r="L14" s="24">
        <f t="shared" si="0"/>
        <v>35.520748239906965</v>
      </c>
      <c r="M14" s="26"/>
      <c r="N14" s="27">
        <v>10988198.800000001</v>
      </c>
      <c r="O14" s="27">
        <f t="shared" si="1"/>
        <v>523510260.33999997</v>
      </c>
      <c r="P14" s="29"/>
    </row>
    <row r="15" spans="1:16" ht="30.75" customHeight="1" x14ac:dyDescent="0.25">
      <c r="A15" s="20">
        <v>8</v>
      </c>
      <c r="B15" s="20">
        <v>312</v>
      </c>
      <c r="C15" s="21" t="str">
        <f>'[1]FMIS Report'!A15</f>
        <v>314 आन्तरिक मामिला तथा कानून मन्त्रालय</v>
      </c>
      <c r="D15" s="22">
        <v>200996000</v>
      </c>
      <c r="E15" s="23">
        <v>32345189.23</v>
      </c>
      <c r="F15" s="24">
        <v>16.092454193118272</v>
      </c>
      <c r="G15" s="23">
        <v>166000000</v>
      </c>
      <c r="H15" s="23">
        <v>8913468.9700000007</v>
      </c>
      <c r="I15" s="24">
        <v>5.3695596204819278</v>
      </c>
      <c r="J15" s="25">
        <v>366996000</v>
      </c>
      <c r="K15" s="25">
        <v>41258658.200000003</v>
      </c>
      <c r="L15" s="24">
        <f t="shared" si="0"/>
        <v>11.242263730394884</v>
      </c>
      <c r="M15" s="26"/>
      <c r="N15" s="27">
        <v>1005547311.02</v>
      </c>
      <c r="O15" s="27">
        <f t="shared" si="1"/>
        <v>-964288652.81999993</v>
      </c>
      <c r="P15" s="29"/>
    </row>
    <row r="16" spans="1:16" ht="40.5" customHeight="1" x14ac:dyDescent="0.25">
      <c r="A16" s="20">
        <v>9</v>
      </c>
      <c r="B16" s="20">
        <v>314</v>
      </c>
      <c r="C16" s="21" t="str">
        <f>'[1]FMIS Report'!A16</f>
        <v>329 वन तथा वातावरण मन्त्रालय</v>
      </c>
      <c r="D16" s="22">
        <v>1488167000</v>
      </c>
      <c r="E16" s="23">
        <v>719981283</v>
      </c>
      <c r="F16" s="24">
        <v>48.380409120750564</v>
      </c>
      <c r="G16" s="23">
        <v>1059283000</v>
      </c>
      <c r="H16" s="23">
        <v>328202477.17000002</v>
      </c>
      <c r="I16" s="24">
        <v>30.983455523217124</v>
      </c>
      <c r="J16" s="25">
        <v>2547450000</v>
      </c>
      <c r="K16" s="25">
        <v>1048183760.1700001</v>
      </c>
      <c r="L16" s="24">
        <f t="shared" si="0"/>
        <v>41.146391888751502</v>
      </c>
      <c r="M16" s="26"/>
      <c r="N16" s="27">
        <v>283129998.79000002</v>
      </c>
      <c r="O16" s="27">
        <f t="shared" si="1"/>
        <v>765053761.38000011</v>
      </c>
      <c r="P16" s="29"/>
    </row>
    <row r="17" spans="1:16" ht="30" customHeight="1" x14ac:dyDescent="0.25">
      <c r="A17" s="20">
        <v>10</v>
      </c>
      <c r="B17" s="20">
        <v>329</v>
      </c>
      <c r="C17" s="21" t="str">
        <f>'[1]FMIS Report'!A17</f>
        <v>337 भौतिक पूर्वाधार विकास मन्त्रालय</v>
      </c>
      <c r="D17" s="22">
        <v>313830000</v>
      </c>
      <c r="E17" s="23">
        <v>127278287.67</v>
      </c>
      <c r="F17" s="24">
        <v>40.556443829461813</v>
      </c>
      <c r="G17" s="23">
        <v>9610670000</v>
      </c>
      <c r="H17" s="23">
        <v>4168465903.21</v>
      </c>
      <c r="I17" s="24">
        <v>43.373312195819857</v>
      </c>
      <c r="J17" s="25">
        <v>9924500000</v>
      </c>
      <c r="K17" s="25">
        <v>4295744190.8800001</v>
      </c>
      <c r="L17" s="24">
        <f t="shared" si="0"/>
        <v>43.284237904982618</v>
      </c>
      <c r="M17" s="26"/>
      <c r="N17" s="27">
        <v>1481788334.74</v>
      </c>
      <c r="O17" s="27">
        <f t="shared" si="1"/>
        <v>2813955856.1400003</v>
      </c>
      <c r="P17" s="29"/>
    </row>
    <row r="18" spans="1:16" ht="30.75" customHeight="1" x14ac:dyDescent="0.25">
      <c r="A18" s="20">
        <v>11</v>
      </c>
      <c r="B18" s="20">
        <v>337</v>
      </c>
      <c r="C18" s="21" t="str">
        <f>'[1]FMIS Report'!A18</f>
        <v>343 युवा तथा खेलकुद मन्त्रालय</v>
      </c>
      <c r="D18" s="22">
        <v>145400000</v>
      </c>
      <c r="E18" s="23">
        <v>51448352.57</v>
      </c>
      <c r="F18" s="24">
        <v>35.384011396148559</v>
      </c>
      <c r="G18" s="23">
        <v>227050000</v>
      </c>
      <c r="H18" s="23">
        <v>9412954</v>
      </c>
      <c r="I18" s="24">
        <v>4.1457626073552074</v>
      </c>
      <c r="J18" s="25">
        <v>372450000</v>
      </c>
      <c r="K18" s="25">
        <v>60861306.57</v>
      </c>
      <c r="L18" s="24">
        <f t="shared" si="0"/>
        <v>16.340799186467983</v>
      </c>
      <c r="M18" s="26"/>
      <c r="N18" s="27">
        <v>7019664500.4699993</v>
      </c>
      <c r="O18" s="27">
        <f t="shared" si="1"/>
        <v>-6958803193.8999996</v>
      </c>
      <c r="P18" s="29"/>
    </row>
    <row r="19" spans="1:16" ht="30.75" customHeight="1" x14ac:dyDescent="0.25">
      <c r="A19" s="20">
        <v>12</v>
      </c>
      <c r="B19" s="20">
        <v>347</v>
      </c>
      <c r="C19" s="21" t="str">
        <f>'[1]FMIS Report'!A19</f>
        <v>347 सहरी विकास तथा खानेपानी मन्त्रालय</v>
      </c>
      <c r="D19" s="22">
        <v>262000000</v>
      </c>
      <c r="E19" s="23">
        <v>140207640.97</v>
      </c>
      <c r="F19" s="24">
        <v>53.51436678244275</v>
      </c>
      <c r="G19" s="23">
        <v>5358380000</v>
      </c>
      <c r="H19" s="23">
        <v>1916447285.96</v>
      </c>
      <c r="I19" s="24">
        <v>35.765423242845785</v>
      </c>
      <c r="J19" s="25">
        <v>5620380000</v>
      </c>
      <c r="K19" s="25">
        <v>2056654926.9300001</v>
      </c>
      <c r="L19" s="24">
        <f t="shared" si="0"/>
        <v>36.5928091504489</v>
      </c>
      <c r="M19" s="26"/>
      <c r="N19" s="27">
        <v>4573361500.2799997</v>
      </c>
      <c r="O19" s="27">
        <f t="shared" si="1"/>
        <v>-2516706573.3499994</v>
      </c>
      <c r="P19" s="29"/>
    </row>
    <row r="20" spans="1:16" ht="30.75" customHeight="1" x14ac:dyDescent="0.25">
      <c r="A20" s="20">
        <v>13</v>
      </c>
      <c r="B20" s="20">
        <v>350</v>
      </c>
      <c r="C20" s="21" t="str">
        <f>'[1]FMIS Report'!A20</f>
        <v>350 सामाजिक विकास मन्त्रालय</v>
      </c>
      <c r="D20" s="22">
        <v>2354874000</v>
      </c>
      <c r="E20" s="23">
        <v>694423875.10000002</v>
      </c>
      <c r="F20" s="24">
        <v>29.488791124280961</v>
      </c>
      <c r="G20" s="23">
        <v>1262663000</v>
      </c>
      <c r="H20" s="23">
        <v>270157055.41000003</v>
      </c>
      <c r="I20" s="24">
        <v>21.39581625580222</v>
      </c>
      <c r="J20" s="25">
        <v>3617537000</v>
      </c>
      <c r="K20" s="25">
        <v>964580930.50999999</v>
      </c>
      <c r="L20" s="24">
        <f t="shared" si="0"/>
        <v>26.664023906597222</v>
      </c>
      <c r="M20" s="26"/>
      <c r="N20" s="27">
        <v>2030089255.1599998</v>
      </c>
      <c r="O20" s="27">
        <f t="shared" si="1"/>
        <v>-1065508324.6499999</v>
      </c>
      <c r="P20" s="29"/>
    </row>
    <row r="21" spans="1:16" ht="30.75" customHeight="1" x14ac:dyDescent="0.25">
      <c r="A21" s="20">
        <v>14</v>
      </c>
      <c r="B21" s="20">
        <v>370</v>
      </c>
      <c r="C21" s="21" t="str">
        <f>'[1]FMIS Report'!A21</f>
        <v>370 स्वास्थ्य मन्त्रालय</v>
      </c>
      <c r="D21" s="22">
        <v>3381308000</v>
      </c>
      <c r="E21" s="23">
        <v>1761719057.6900001</v>
      </c>
      <c r="F21" s="24">
        <v>52.101703177882641</v>
      </c>
      <c r="G21" s="23">
        <v>1571665000</v>
      </c>
      <c r="H21" s="23">
        <v>1122242886.02</v>
      </c>
      <c r="I21" s="24">
        <v>71.404713219420174</v>
      </c>
      <c r="J21" s="25">
        <v>4952973000</v>
      </c>
      <c r="K21" s="25">
        <v>2883961943.71</v>
      </c>
      <c r="L21" s="24">
        <f t="shared" si="0"/>
        <v>58.226886028048206</v>
      </c>
      <c r="M21" s="26"/>
      <c r="N21" s="27">
        <v>4952411469.25</v>
      </c>
      <c r="O21" s="27">
        <f t="shared" si="1"/>
        <v>-2068449525.54</v>
      </c>
      <c r="P21" s="29"/>
    </row>
    <row r="22" spans="1:16" ht="29.25" customHeight="1" x14ac:dyDescent="0.25">
      <c r="A22" s="20">
        <v>15</v>
      </c>
      <c r="B22" s="20">
        <v>391</v>
      </c>
      <c r="C22" s="21" t="str">
        <f>'[1]FMIS Report'!A22</f>
        <v>391 प्रदेश योजना आयोग</v>
      </c>
      <c r="D22" s="22">
        <v>26500000</v>
      </c>
      <c r="E22" s="23">
        <v>9161390.4800000004</v>
      </c>
      <c r="F22" s="24">
        <v>34.571284830188681</v>
      </c>
      <c r="G22" s="23">
        <v>4000000</v>
      </c>
      <c r="H22" s="23">
        <v>32000</v>
      </c>
      <c r="I22" s="24">
        <v>0.8</v>
      </c>
      <c r="J22" s="25">
        <v>30500000</v>
      </c>
      <c r="K22" s="25">
        <v>9193390.4800000004</v>
      </c>
      <c r="L22" s="24">
        <f t="shared" si="0"/>
        <v>30.14226386885246</v>
      </c>
      <c r="M22" s="26"/>
      <c r="N22" s="27">
        <v>12136953.58</v>
      </c>
      <c r="O22" s="27">
        <f t="shared" si="1"/>
        <v>-2943563.0999999996</v>
      </c>
      <c r="P22" s="29"/>
    </row>
    <row r="23" spans="1:16" ht="27.75" customHeight="1" x14ac:dyDescent="0.25">
      <c r="A23" s="20">
        <v>16</v>
      </c>
      <c r="B23" s="20">
        <v>602</v>
      </c>
      <c r="C23" s="21" t="str">
        <f>'[1]FMIS Report'!A23</f>
        <v>602 अर्थ - विविध</v>
      </c>
      <c r="D23" s="22">
        <v>501000000</v>
      </c>
      <c r="E23" s="23">
        <v>0</v>
      </c>
      <c r="F23" s="24">
        <v>0</v>
      </c>
      <c r="G23" s="23">
        <v>429704000</v>
      </c>
      <c r="H23" s="23">
        <v>0</v>
      </c>
      <c r="I23" s="24">
        <v>0</v>
      </c>
      <c r="J23" s="25">
        <v>930704000</v>
      </c>
      <c r="K23" s="25">
        <v>0</v>
      </c>
      <c r="L23" s="24">
        <f t="shared" si="0"/>
        <v>0</v>
      </c>
      <c r="M23" s="26"/>
      <c r="N23" s="27">
        <v>0</v>
      </c>
      <c r="O23" s="27">
        <f t="shared" si="1"/>
        <v>0</v>
      </c>
      <c r="P23" s="30"/>
    </row>
    <row r="24" spans="1:16" ht="27.75" customHeight="1" x14ac:dyDescent="0.25">
      <c r="A24" s="31" t="s">
        <v>10</v>
      </c>
      <c r="B24" s="32"/>
      <c r="C24" s="33"/>
      <c r="D24" s="34">
        <v>12014786000</v>
      </c>
      <c r="E24" s="34">
        <v>4859077451.75</v>
      </c>
      <c r="F24" s="35">
        <v>40.44248022186995</v>
      </c>
      <c r="G24" s="34">
        <v>23471465000</v>
      </c>
      <c r="H24" s="34">
        <v>8940108490.5900002</v>
      </c>
      <c r="I24" s="35">
        <v>38.089264946137789</v>
      </c>
      <c r="J24" s="34">
        <v>35486251000</v>
      </c>
      <c r="K24" s="36">
        <v>13799185942.34</v>
      </c>
      <c r="L24" s="35">
        <f t="shared" si="0"/>
        <v>38.886006702539525</v>
      </c>
      <c r="M24" s="37"/>
      <c r="N24" s="38">
        <v>25421626711.699997</v>
      </c>
      <c r="O24" s="27">
        <f t="shared" si="1"/>
        <v>-11622440769.359997</v>
      </c>
      <c r="P24" s="39"/>
    </row>
    <row r="25" spans="1:16" ht="27.75" customHeight="1" x14ac:dyDescent="0.25">
      <c r="A25" s="20">
        <v>17</v>
      </c>
      <c r="B25" s="20">
        <v>801</v>
      </c>
      <c r="C25" s="21" t="str">
        <f>'[1]FMIS Report'!A24</f>
        <v>801 स्थानीय तह</v>
      </c>
      <c r="D25" s="22">
        <v>3423749000</v>
      </c>
      <c r="E25" s="23">
        <v>1729312064.52</v>
      </c>
      <c r="F25" s="24">
        <v>50.509312000383197</v>
      </c>
      <c r="G25" s="23">
        <v>0</v>
      </c>
      <c r="H25" s="23">
        <v>0</v>
      </c>
      <c r="I25" s="24">
        <v>0</v>
      </c>
      <c r="J25" s="25">
        <v>3423749000</v>
      </c>
      <c r="K25" s="25">
        <v>1729312064.52</v>
      </c>
      <c r="L25" s="24">
        <f t="shared" si="0"/>
        <v>50.509312000383197</v>
      </c>
      <c r="M25" s="26"/>
      <c r="N25" s="40">
        <v>2804339608.54</v>
      </c>
      <c r="O25" s="40">
        <f t="shared" si="1"/>
        <v>-1075027544.02</v>
      </c>
      <c r="P25" s="40">
        <f>K25-N25</f>
        <v>-1075027544.02</v>
      </c>
    </row>
    <row r="26" spans="1:16" ht="27.75" customHeight="1" x14ac:dyDescent="0.25">
      <c r="A26" s="41" t="s">
        <v>18</v>
      </c>
      <c r="B26" s="42"/>
      <c r="C26" s="43"/>
      <c r="D26" s="44">
        <v>15438535000</v>
      </c>
      <c r="E26" s="44">
        <v>6588389516.2700005</v>
      </c>
      <c r="F26" s="45">
        <v>42.674965702833859</v>
      </c>
      <c r="G26" s="44">
        <v>23471465000</v>
      </c>
      <c r="H26" s="44">
        <v>8940108490.5900002</v>
      </c>
      <c r="I26" s="45">
        <v>38.089264946137789</v>
      </c>
      <c r="J26" s="44">
        <v>38910000000</v>
      </c>
      <c r="K26" s="44">
        <v>15528498006.860001</v>
      </c>
      <c r="L26" s="45">
        <f t="shared" si="0"/>
        <v>39.90875869149319</v>
      </c>
      <c r="M26" s="46"/>
      <c r="N26" s="38">
        <v>28225966320.239998</v>
      </c>
      <c r="O26" s="27">
        <f t="shared" si="1"/>
        <v>-12697468313.379997</v>
      </c>
      <c r="P26" s="47"/>
    </row>
    <row r="27" spans="1:16" ht="23.25" x14ac:dyDescent="0.25">
      <c r="D27" s="49"/>
      <c r="E27" s="50"/>
      <c r="F27" s="51"/>
      <c r="G27" s="49"/>
      <c r="H27" s="50"/>
      <c r="I27" s="51"/>
      <c r="J27" s="49"/>
      <c r="N27" s="52"/>
      <c r="O27" s="52"/>
      <c r="P27" s="52"/>
    </row>
    <row r="28" spans="1:16" ht="23.25" hidden="1" x14ac:dyDescent="0.25">
      <c r="D28" s="49"/>
      <c r="E28" s="50"/>
      <c r="F28" s="51"/>
      <c r="G28" s="49"/>
      <c r="H28" s="50"/>
      <c r="I28" s="51"/>
      <c r="J28" s="49"/>
    </row>
    <row r="29" spans="1:16" ht="23.25" hidden="1" x14ac:dyDescent="0.25">
      <c r="C29" s="53" t="s">
        <v>19</v>
      </c>
      <c r="D29" s="49" t="e">
        <f>D26-#REF!</f>
        <v>#REF!</v>
      </c>
      <c r="E29" s="49" t="e">
        <f>E26-#REF!</f>
        <v>#REF!</v>
      </c>
      <c r="F29" s="49"/>
      <c r="G29" s="49" t="e">
        <f>G26-#REF!</f>
        <v>#REF!</v>
      </c>
      <c r="H29" s="49" t="e">
        <f>H26-#REF!</f>
        <v>#REF!</v>
      </c>
      <c r="I29" s="49"/>
      <c r="J29" s="49" t="e">
        <f>J26-#REF!</f>
        <v>#REF!</v>
      </c>
      <c r="K29" s="49" t="e">
        <f>K26-#REF!</f>
        <v>#REF!</v>
      </c>
      <c r="L29" s="49"/>
      <c r="M29" s="49"/>
    </row>
    <row r="31" spans="1:16" x14ac:dyDescent="0.25">
      <c r="J31" s="54"/>
    </row>
  </sheetData>
  <sheetProtection selectLockedCells="1"/>
  <mergeCells count="15">
    <mergeCell ref="J6:L6"/>
    <mergeCell ref="N6:P6"/>
    <mergeCell ref="P8:P23"/>
    <mergeCell ref="A24:C24"/>
    <mergeCell ref="A26:C26"/>
    <mergeCell ref="A1:L1"/>
    <mergeCell ref="A2:L2"/>
    <mergeCell ref="A3:L3"/>
    <mergeCell ref="A4:L4"/>
    <mergeCell ref="A5:L5"/>
    <mergeCell ref="A6:A7"/>
    <mergeCell ref="B6:B7"/>
    <mergeCell ref="C6:C7"/>
    <mergeCell ref="D6:F6"/>
    <mergeCell ref="G6:I6"/>
  </mergeCells>
  <printOptions horizontalCentered="1"/>
  <pageMargins left="0.44" right="0.38" top="0.35" bottom="0.75" header="0.2" footer="0.3"/>
  <pageSetup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खर्च</vt:lpstr>
      <vt:lpstr>खर्च!Print_Area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2026-05-15T05:24:40Z</dcterms:created>
  <dcterms:modified xsi:type="dcterms:W3CDTF">2026-05-15T05:26:10Z</dcterms:modified>
</cp:coreProperties>
</file>