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खर्च" sheetId="1" r:id="rId1"/>
  </sheets>
  <externalReferences>
    <externalReference r:id="rId2"/>
  </externalReferences>
  <definedNames>
    <definedName name="_xlnm._FilterDatabase" localSheetId="0" hidden="1">खर्च!$A$1:$M$26</definedName>
    <definedName name="_xlnm.Database" localSheetId="0">#REF!</definedName>
    <definedName name="_xlnm.Database">#REF!</definedName>
    <definedName name="JR_PAGE_ANCHOR_0_1">#REF!</definedName>
    <definedName name="_xlnm.Print_Area" localSheetId="0">खर्च!$A$1:$L$26</definedName>
  </definedNames>
  <calcPr calcId="124519"/>
</workbook>
</file>

<file path=xl/calcChain.xml><?xml version="1.0" encoding="utf-8"?>
<calcChain xmlns="http://schemas.openxmlformats.org/spreadsheetml/2006/main">
  <c r="J25" i="1"/>
  <c r="H25"/>
  <c r="K25" s="1"/>
  <c r="L25" s="1"/>
  <c r="F25"/>
  <c r="H24"/>
  <c r="I24" s="1"/>
  <c r="G24"/>
  <c r="G26" s="1"/>
  <c r="E24"/>
  <c r="E26" s="1"/>
  <c r="D24"/>
  <c r="F24" s="1"/>
  <c r="K23"/>
  <c r="J23"/>
  <c r="L23" s="1"/>
  <c r="F23"/>
  <c r="K22"/>
  <c r="L22" s="1"/>
  <c r="J22"/>
  <c r="F22"/>
  <c r="K21"/>
  <c r="L21" s="1"/>
  <c r="J21"/>
  <c r="F21"/>
  <c r="K20"/>
  <c r="L20" s="1"/>
  <c r="J20"/>
  <c r="F20"/>
  <c r="L19"/>
  <c r="K19"/>
  <c r="J19"/>
  <c r="F19"/>
  <c r="L18"/>
  <c r="K18"/>
  <c r="J18"/>
  <c r="F18"/>
  <c r="K17"/>
  <c r="J17"/>
  <c r="L17" s="1"/>
  <c r="F17"/>
  <c r="K16"/>
  <c r="L16" s="1"/>
  <c r="J16"/>
  <c r="F16"/>
  <c r="L15"/>
  <c r="K15"/>
  <c r="J15"/>
  <c r="F15"/>
  <c r="L14"/>
  <c r="K14"/>
  <c r="J14"/>
  <c r="F14"/>
  <c r="K13"/>
  <c r="J13"/>
  <c r="L13" s="1"/>
  <c r="F13"/>
  <c r="K12"/>
  <c r="L12" s="1"/>
  <c r="J12"/>
  <c r="F12"/>
  <c r="L11"/>
  <c r="K11"/>
  <c r="J11"/>
  <c r="F11"/>
  <c r="L10"/>
  <c r="K10"/>
  <c r="J10"/>
  <c r="F10"/>
  <c r="K9"/>
  <c r="J9"/>
  <c r="L9" s="1"/>
  <c r="F9"/>
  <c r="K8"/>
  <c r="L8" s="1"/>
  <c r="J8"/>
  <c r="J24" s="1"/>
  <c r="F8"/>
  <c r="D26" l="1"/>
  <c r="J26" s="1"/>
  <c r="H26"/>
  <c r="M17"/>
  <c r="K24"/>
  <c r="L24" s="1"/>
  <c r="M26" l="1"/>
  <c r="M18"/>
  <c r="M14"/>
  <c r="M10"/>
  <c r="I26"/>
  <c r="K26"/>
  <c r="L26" s="1"/>
  <c r="M15"/>
  <c r="M12"/>
  <c r="M23"/>
  <c r="M16"/>
  <c r="M19"/>
  <c r="M9"/>
  <c r="M22"/>
  <c r="F26"/>
  <c r="M8"/>
  <c r="M13"/>
  <c r="M25"/>
  <c r="M24"/>
  <c r="M11"/>
</calcChain>
</file>

<file path=xl/sharedStrings.xml><?xml version="1.0" encoding="utf-8"?>
<sst xmlns="http://schemas.openxmlformats.org/spreadsheetml/2006/main" count="39" uniqueCount="32">
  <si>
    <t>लुम्बिनी प्रदेश सरकार</t>
  </si>
  <si>
    <t>आर्थिक मामिला तथा योजना मन्त्रालय</t>
  </si>
  <si>
    <t>प्रदेश लेखा नियन्त्रक कार्यालय</t>
  </si>
  <si>
    <t>लुम्बिनी प्रदेश</t>
  </si>
  <si>
    <t>आ.व.२०8१/८२ को २०८१ फागुन मसान्त सम्मको मन्त्रालयगत खर्चको विवरण (सुरु विनियोजनका आधारमा)</t>
  </si>
  <si>
    <t>सि.नं.</t>
  </si>
  <si>
    <t>कार्यालय कोड</t>
  </si>
  <si>
    <t>मन्त्रालय/केन्द्रिय निकाय</t>
  </si>
  <si>
    <t>चालु खर्च</t>
  </si>
  <si>
    <t>पुँजीगत खर्च</t>
  </si>
  <si>
    <t>जम्मा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</si>
  <si>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</si>
  <si>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</si>
  <si>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</si>
  <si>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</si>
  <si>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</si>
  <si>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मुख्यमन्त्री तथा मन्त्रिपरिषद्को कार्यालय</t>
  </si>
  <si>
    <t>आर्थिक मामिला मन्त्रालय</t>
  </si>
  <si>
    <t>उद्योग, पर्यटन तथा यातायात व्यवस्था मन्त्रालय</t>
  </si>
  <si>
    <t>उर्जा, जलस्रोत तथा सिंचाई मन्त्रालय</t>
  </si>
  <si>
    <t>महिला, बालबालिका तथा जेष्ठ नागरिक मन्त्रालय</t>
  </si>
  <si>
    <t>कृषि तथा भूमि व्यवस्था मन्त्रालय</t>
  </si>
  <si>
    <t>आन्तरिक मामिला, कानून तथा सहकारी मन्त्रालय</t>
  </si>
  <si>
    <t>वन तथा वातावरण मन्त्रालय</t>
  </si>
  <si>
    <t>भौतिक पूर्वाधार विकास मन्त्रालय</t>
  </si>
  <si>
    <t>खानेपानी, ग्रामिण तथा सहरी विकास मन्त्रालय</t>
  </si>
  <si>
    <t>सामाजिक विकास मन्त्रालय</t>
  </si>
  <si>
    <t>स्वास्थ्य मन्त्रालय</t>
  </si>
  <si>
    <t>प्रदेश योजना आयोग</t>
  </si>
  <si>
    <t>अर्थ - विविध</t>
  </si>
  <si>
    <t>स्थानीय तह निकासा</t>
  </si>
  <si>
    <t>कूल जम्मा</t>
  </si>
</sst>
</file>

<file path=xl/styles.xml><?xml version="1.0" encoding="utf-8"?>
<styleSheet xmlns="http://schemas.openxmlformats.org/spreadsheetml/2006/main">
  <numFmts count="1">
    <numFmt numFmtId="164" formatCode="#,##0.00#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sz val="10"/>
      <color theme="1"/>
      <name val="Kalimati"/>
      <charset val="1"/>
    </font>
    <font>
      <b/>
      <sz val="11"/>
      <color theme="1"/>
      <name val="Kalimati"/>
      <charset val="1"/>
    </font>
    <font>
      <b/>
      <sz val="12"/>
      <color theme="1"/>
      <name val="Kalimati"/>
      <charset val="1"/>
    </font>
    <font>
      <b/>
      <sz val="9"/>
      <color theme="1"/>
      <name val="Kalimati"/>
      <charset val="1"/>
    </font>
    <font>
      <sz val="10"/>
      <color rgb="FF000000"/>
      <name val="Kalimati"/>
      <charset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 applyAlignment="0"/>
    <xf numFmtId="0" fontId="8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wrapText="1"/>
      <protection locked="0"/>
    </xf>
    <xf numFmtId="0" fontId="4" fillId="0" borderId="0" xfId="1" applyFont="1" applyAlignment="1" applyProtection="1">
      <alignment horizontal="center" wrapText="1"/>
      <protection locked="0"/>
    </xf>
    <xf numFmtId="0" fontId="5" fillId="0" borderId="0" xfId="1" applyFont="1" applyAlignment="1" applyProtection="1">
      <alignment horizontal="center" wrapText="1"/>
      <protection locked="0"/>
    </xf>
    <xf numFmtId="0" fontId="2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6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wrapText="1"/>
      <protection locked="0"/>
    </xf>
    <xf numFmtId="164" fontId="7" fillId="0" borderId="1" xfId="2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2" fontId="3" fillId="0" borderId="0" xfId="1" applyNumberFormat="1" applyFont="1" applyAlignment="1" applyProtection="1">
      <alignment vertical="center" wrapText="1"/>
      <protection locked="0"/>
    </xf>
    <xf numFmtId="4" fontId="3" fillId="0" borderId="0" xfId="1" applyNumberFormat="1" applyFont="1" applyAlignment="1" applyProtection="1">
      <alignment vertical="center" wrapText="1"/>
      <protection locked="0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wrapText="1"/>
      <protection locked="0"/>
    </xf>
    <xf numFmtId="4" fontId="2" fillId="0" borderId="1" xfId="1" applyNumberFormat="1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 applyProtection="1">
      <alignment horizontal="center" wrapText="1"/>
      <protection locked="0"/>
    </xf>
    <xf numFmtId="4" fontId="3" fillId="0" borderId="0" xfId="1" applyNumberFormat="1" applyFont="1" applyAlignment="1" applyProtection="1">
      <alignment wrapText="1"/>
      <protection locked="0"/>
    </xf>
  </cellXfs>
  <cellStyles count="11">
    <cellStyle name="Normal" xfId="0" builtinId="0"/>
    <cellStyle name="Normal 10" xfId="3"/>
    <cellStyle name="Normal 2" xfId="4"/>
    <cellStyle name="Normal 2 2" xfId="1"/>
    <cellStyle name="Normal 3" xfId="5"/>
    <cellStyle name="Normal 4" xfId="6"/>
    <cellStyle name="Normal 5" xfId="7"/>
    <cellStyle name="Normal 6" xfId="8"/>
    <cellStyle name="Normal 7" xfId="9"/>
    <cellStyle name="Normal 8" xfId="2"/>
    <cellStyle name="Normal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0;&#2366;&#2360;&#2367;&#2325;%20&#2346;&#2381;&#2352;&#2340;&#2367;&#2357;&#2375;&#2342;&#2344;/&#2360;&#2306;&#2330;&#2367;&#2340;%20&#2325;&#2379;&#2359;&#2325;&#2379;%20&#2309;&#2357;&#2360;&#2381;&#2341;&#2366;%20&#2408;&#2406;&#2414;&#2407;%20&#2347;&#2366;&#2327;&#2369;&#2344;%20&#2350;&#2360;&#2366;&#2344;&#2381;&#2340;%20&#2360;&#2350;&#2381;&#2350;&#2325;&#2379;%20-%20Cop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राजस्व अनुमान र प्रगति"/>
      <sheetName val="खर्च"/>
      <sheetName val="कोष"/>
      <sheetName val="data"/>
      <sheetName val="Report2005 (2)"/>
      <sheetName val="data   "/>
      <sheetName val="Report2005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F2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N27"/>
  <sheetViews>
    <sheetView tabSelected="1" topLeftCell="D1" zoomScale="90" zoomScaleNormal="90" zoomScaleSheetLayoutView="90" workbookViewId="0">
      <selection activeCell="G11" sqref="G11"/>
    </sheetView>
  </sheetViews>
  <sheetFormatPr defaultColWidth="9.140625" defaultRowHeight="19.5"/>
  <cols>
    <col min="1" max="1" width="6.28515625" style="25" bestFit="1" customWidth="1"/>
    <col min="2" max="2" width="12.85546875" style="25" bestFit="1" customWidth="1"/>
    <col min="3" max="3" width="39.140625" style="8" bestFit="1" customWidth="1"/>
    <col min="4" max="4" width="25.28515625" style="2" bestFit="1" customWidth="1"/>
    <col min="5" max="5" width="23.42578125" style="2" bestFit="1" customWidth="1"/>
    <col min="6" max="6" width="8.5703125" style="25" bestFit="1" customWidth="1"/>
    <col min="7" max="7" width="25.28515625" style="2" bestFit="1" customWidth="1"/>
    <col min="8" max="8" width="23.42578125" style="2" bestFit="1" customWidth="1"/>
    <col min="9" max="9" width="8.28515625" style="25" customWidth="1"/>
    <col min="10" max="10" width="25.28515625" style="2" bestFit="1" customWidth="1"/>
    <col min="11" max="11" width="24.85546875" style="2" customWidth="1"/>
    <col min="12" max="12" width="9.28515625" style="25" customWidth="1"/>
    <col min="13" max="13" width="9.140625" style="2" hidden="1" customWidth="1"/>
    <col min="14" max="14" width="16" style="2" customWidth="1"/>
    <col min="15" max="16384" width="9.140625" style="2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3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23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9.5" customHeight="1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23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s="8" customFormat="1" ht="30" customHeight="1">
      <c r="A6" s="5" t="s">
        <v>5</v>
      </c>
      <c r="B6" s="6" t="s">
        <v>6</v>
      </c>
      <c r="C6" s="5" t="s">
        <v>7</v>
      </c>
      <c r="D6" s="7" t="s">
        <v>8</v>
      </c>
      <c r="E6" s="7"/>
      <c r="F6" s="7"/>
      <c r="G6" s="7" t="s">
        <v>9</v>
      </c>
      <c r="H6" s="7"/>
      <c r="I6" s="7"/>
      <c r="J6" s="7" t="s">
        <v>10</v>
      </c>
      <c r="K6" s="7"/>
      <c r="L6" s="7"/>
    </row>
    <row r="7" spans="1:14" s="8" customFormat="1">
      <c r="A7" s="5"/>
      <c r="B7" s="9"/>
      <c r="C7" s="5"/>
      <c r="D7" s="10" t="s">
        <v>11</v>
      </c>
      <c r="E7" s="11" t="s">
        <v>12</v>
      </c>
      <c r="F7" s="11" t="s">
        <v>13</v>
      </c>
      <c r="G7" s="10" t="s">
        <v>11</v>
      </c>
      <c r="H7" s="11" t="s">
        <v>12</v>
      </c>
      <c r="I7" s="11" t="s">
        <v>13</v>
      </c>
      <c r="J7" s="10" t="s">
        <v>11</v>
      </c>
      <c r="K7" s="11" t="s">
        <v>12</v>
      </c>
      <c r="L7" s="11" t="s">
        <v>13</v>
      </c>
    </row>
    <row r="8" spans="1:14" s="8" customFormat="1" ht="30.75" customHeight="1">
      <c r="A8" s="12">
        <v>1</v>
      </c>
      <c r="B8" s="12">
        <v>202</v>
      </c>
      <c r="C8" s="13" t="s">
        <v>14</v>
      </c>
      <c r="D8" s="14">
        <v>225000000</v>
      </c>
      <c r="E8" s="15">
        <v>115054118.05</v>
      </c>
      <c r="F8" s="16">
        <f>E8/D8*100</f>
        <v>51.135163577777774</v>
      </c>
      <c r="G8" s="15">
        <v>50000000</v>
      </c>
      <c r="H8" s="15">
        <v>27044734</v>
      </c>
      <c r="I8" s="16"/>
      <c r="J8" s="17">
        <f>D8+G8</f>
        <v>275000000</v>
      </c>
      <c r="K8" s="17">
        <f>H8+E8</f>
        <v>142098852.05000001</v>
      </c>
      <c r="L8" s="16">
        <f>K8/J8*100</f>
        <v>51.672309836363638</v>
      </c>
      <c r="M8" s="18">
        <f t="shared" ref="M8:M26" si="0">J8/J$26*100</f>
        <v>0.70567102899666412</v>
      </c>
      <c r="N8" s="19"/>
    </row>
    <row r="9" spans="1:14" s="8" customFormat="1" ht="30.75" customHeight="1">
      <c r="A9" s="12">
        <v>2</v>
      </c>
      <c r="B9" s="12">
        <v>210</v>
      </c>
      <c r="C9" s="13" t="s">
        <v>15</v>
      </c>
      <c r="D9" s="14">
        <v>83000000</v>
      </c>
      <c r="E9" s="15">
        <v>43073490.700000003</v>
      </c>
      <c r="F9" s="16">
        <f t="shared" ref="F9:F26" si="1">E9/D9*100</f>
        <v>51.89577192771084</v>
      </c>
      <c r="G9" s="15">
        <v>7000000</v>
      </c>
      <c r="H9" s="15">
        <v>2049018</v>
      </c>
      <c r="I9" s="16"/>
      <c r="J9" s="17">
        <f t="shared" ref="J9:J23" si="2">D9+G9</f>
        <v>90000000</v>
      </c>
      <c r="K9" s="17">
        <f t="shared" ref="K9:K26" si="3">H9+E9</f>
        <v>45122508.700000003</v>
      </c>
      <c r="L9" s="16">
        <f t="shared" ref="L9:L24" si="4">K9/J9*100</f>
        <v>50.136120777777784</v>
      </c>
      <c r="M9" s="18">
        <f t="shared" si="0"/>
        <v>0.23094688221709006</v>
      </c>
      <c r="N9" s="19"/>
    </row>
    <row r="10" spans="1:14" s="8" customFormat="1" ht="30.75" customHeight="1">
      <c r="A10" s="12">
        <v>3</v>
      </c>
      <c r="B10" s="12">
        <v>301</v>
      </c>
      <c r="C10" s="13" t="s">
        <v>16</v>
      </c>
      <c r="D10" s="14">
        <v>606705000</v>
      </c>
      <c r="E10" s="15">
        <v>108482798.01000001</v>
      </c>
      <c r="F10" s="16">
        <f t="shared" si="1"/>
        <v>17.880650070462583</v>
      </c>
      <c r="G10" s="15">
        <v>39200000</v>
      </c>
      <c r="H10" s="15">
        <v>2570621</v>
      </c>
      <c r="I10" s="16"/>
      <c r="J10" s="17">
        <f t="shared" si="2"/>
        <v>645905000</v>
      </c>
      <c r="K10" s="17">
        <f t="shared" si="3"/>
        <v>111053419.01000001</v>
      </c>
      <c r="L10" s="16">
        <f t="shared" si="4"/>
        <v>17.193460185321371</v>
      </c>
      <c r="M10" s="18">
        <f t="shared" si="0"/>
        <v>1.6574416217603285</v>
      </c>
      <c r="N10" s="19"/>
    </row>
    <row r="11" spans="1:14" s="8" customFormat="1" ht="30.75" customHeight="1">
      <c r="A11" s="12">
        <v>4</v>
      </c>
      <c r="B11" s="12">
        <v>305</v>
      </c>
      <c r="C11" s="13" t="s">
        <v>17</v>
      </c>
      <c r="D11" s="14">
        <v>95000000</v>
      </c>
      <c r="E11" s="15">
        <v>37135777.520000003</v>
      </c>
      <c r="F11" s="16">
        <f t="shared" si="1"/>
        <v>39.090292126315795</v>
      </c>
      <c r="G11" s="15">
        <v>5000000</v>
      </c>
      <c r="H11" s="15">
        <v>1683001</v>
      </c>
      <c r="I11" s="16"/>
      <c r="J11" s="17">
        <f t="shared" si="2"/>
        <v>100000000</v>
      </c>
      <c r="K11" s="17">
        <f t="shared" si="3"/>
        <v>38818778.520000003</v>
      </c>
      <c r="L11" s="16">
        <f t="shared" si="4"/>
        <v>38.818778520000002</v>
      </c>
      <c r="M11" s="18">
        <f t="shared" si="0"/>
        <v>0.25660764690787785</v>
      </c>
      <c r="N11" s="19"/>
    </row>
    <row r="12" spans="1:14" s="8" customFormat="1" ht="30.75" customHeight="1">
      <c r="A12" s="12">
        <v>5</v>
      </c>
      <c r="B12" s="12">
        <v>307</v>
      </c>
      <c r="C12" s="13" t="s">
        <v>18</v>
      </c>
      <c r="D12" s="14">
        <v>624793000</v>
      </c>
      <c r="E12" s="15">
        <v>179518990.75</v>
      </c>
      <c r="F12" s="16">
        <f t="shared" si="1"/>
        <v>28.732554742130596</v>
      </c>
      <c r="G12" s="15">
        <v>819910000</v>
      </c>
      <c r="H12" s="15">
        <v>74467587.299999997</v>
      </c>
      <c r="I12" s="16"/>
      <c r="J12" s="17">
        <f t="shared" si="2"/>
        <v>1444703000</v>
      </c>
      <c r="K12" s="17">
        <f t="shared" si="3"/>
        <v>253986578.05000001</v>
      </c>
      <c r="L12" s="16">
        <f t="shared" si="4"/>
        <v>17.580539256165455</v>
      </c>
      <c r="M12" s="18">
        <f t="shared" si="0"/>
        <v>3.7072183731075188</v>
      </c>
      <c r="N12" s="19"/>
    </row>
    <row r="13" spans="1:14" s="8" customFormat="1" ht="30.75" customHeight="1">
      <c r="A13" s="12">
        <v>6</v>
      </c>
      <c r="B13" s="12">
        <v>308</v>
      </c>
      <c r="C13" s="13" t="s">
        <v>19</v>
      </c>
      <c r="D13" s="14">
        <v>259500000</v>
      </c>
      <c r="E13" s="15">
        <v>121411835.81999999</v>
      </c>
      <c r="F13" s="16">
        <f t="shared" si="1"/>
        <v>46.78683461271676</v>
      </c>
      <c r="G13" s="15">
        <v>3011400000</v>
      </c>
      <c r="H13" s="15">
        <v>681054142.27999997</v>
      </c>
      <c r="I13" s="16"/>
      <c r="J13" s="17">
        <f t="shared" si="2"/>
        <v>3270900000</v>
      </c>
      <c r="K13" s="17">
        <f t="shared" si="3"/>
        <v>802465978.0999999</v>
      </c>
      <c r="L13" s="16">
        <f t="shared" si="4"/>
        <v>24.533491641444247</v>
      </c>
      <c r="M13" s="18">
        <f t="shared" si="0"/>
        <v>8.3933795227097754</v>
      </c>
      <c r="N13" s="19"/>
    </row>
    <row r="14" spans="1:14" s="8" customFormat="1" ht="30.75" customHeight="1">
      <c r="A14" s="12">
        <v>7</v>
      </c>
      <c r="B14" s="12">
        <v>311</v>
      </c>
      <c r="C14" s="13" t="s">
        <v>20</v>
      </c>
      <c r="D14" s="14">
        <v>169000000</v>
      </c>
      <c r="E14" s="15">
        <v>4179488.62</v>
      </c>
      <c r="F14" s="16">
        <f t="shared" si="1"/>
        <v>2.4730701893491127</v>
      </c>
      <c r="G14" s="15">
        <v>11500000</v>
      </c>
      <c r="H14" s="15">
        <v>0</v>
      </c>
      <c r="I14" s="16"/>
      <c r="J14" s="17">
        <f t="shared" si="2"/>
        <v>180500000</v>
      </c>
      <c r="K14" s="17">
        <f t="shared" si="3"/>
        <v>4179488.62</v>
      </c>
      <c r="L14" s="16">
        <f t="shared" si="4"/>
        <v>2.3155061606648202</v>
      </c>
      <c r="M14" s="18">
        <f t="shared" si="0"/>
        <v>0.46317680266871952</v>
      </c>
      <c r="N14" s="19"/>
    </row>
    <row r="15" spans="1:14" s="8" customFormat="1" ht="30.75" customHeight="1">
      <c r="A15" s="12">
        <v>8</v>
      </c>
      <c r="B15" s="12">
        <v>312</v>
      </c>
      <c r="C15" s="13" t="s">
        <v>21</v>
      </c>
      <c r="D15" s="14">
        <v>1381850000</v>
      </c>
      <c r="E15" s="15">
        <v>431348194.63</v>
      </c>
      <c r="F15" s="16">
        <f t="shared" si="1"/>
        <v>31.215268996634943</v>
      </c>
      <c r="G15" s="15">
        <v>97200000</v>
      </c>
      <c r="H15" s="15">
        <v>37141226.25</v>
      </c>
      <c r="I15" s="16"/>
      <c r="J15" s="17">
        <f t="shared" si="2"/>
        <v>1479050000</v>
      </c>
      <c r="K15" s="17">
        <f t="shared" si="3"/>
        <v>468489420.88</v>
      </c>
      <c r="L15" s="16">
        <f t="shared" si="4"/>
        <v>31.67502254014401</v>
      </c>
      <c r="M15" s="18">
        <f t="shared" si="0"/>
        <v>3.7953554015909678</v>
      </c>
      <c r="N15" s="19"/>
    </row>
    <row r="16" spans="1:14" s="8" customFormat="1" ht="30.75" customHeight="1">
      <c r="A16" s="12">
        <v>9</v>
      </c>
      <c r="B16" s="12">
        <v>314</v>
      </c>
      <c r="C16" s="13" t="s">
        <v>22</v>
      </c>
      <c r="D16" s="14">
        <v>280511000</v>
      </c>
      <c r="E16" s="15">
        <v>49924487.030000001</v>
      </c>
      <c r="F16" s="16">
        <f t="shared" si="1"/>
        <v>17.797693149288264</v>
      </c>
      <c r="G16" s="15">
        <v>177400000</v>
      </c>
      <c r="H16" s="15">
        <v>2237399</v>
      </c>
      <c r="I16" s="16"/>
      <c r="J16" s="17">
        <f t="shared" si="2"/>
        <v>457911000</v>
      </c>
      <c r="K16" s="17">
        <f t="shared" si="3"/>
        <v>52161886.030000001</v>
      </c>
      <c r="L16" s="16">
        <f t="shared" si="4"/>
        <v>11.391271672879665</v>
      </c>
      <c r="M16" s="18">
        <f t="shared" si="0"/>
        <v>1.1750346420323325</v>
      </c>
      <c r="N16" s="19"/>
    </row>
    <row r="17" spans="1:14" s="8" customFormat="1" ht="30" customHeight="1">
      <c r="A17" s="12">
        <v>10</v>
      </c>
      <c r="B17" s="12">
        <v>329</v>
      </c>
      <c r="C17" s="13" t="s">
        <v>23</v>
      </c>
      <c r="D17" s="14">
        <v>1150429000</v>
      </c>
      <c r="E17" s="15">
        <v>508841608.24000001</v>
      </c>
      <c r="F17" s="16">
        <f t="shared" si="1"/>
        <v>44.230596433156677</v>
      </c>
      <c r="G17" s="15">
        <v>1103235000</v>
      </c>
      <c r="H17" s="15">
        <v>122105228.92</v>
      </c>
      <c r="I17" s="16"/>
      <c r="J17" s="17">
        <f t="shared" si="2"/>
        <v>2253664000</v>
      </c>
      <c r="K17" s="17">
        <f t="shared" si="3"/>
        <v>630946837.15999997</v>
      </c>
      <c r="L17" s="16">
        <f t="shared" si="4"/>
        <v>27.996490921450579</v>
      </c>
      <c r="M17" s="18">
        <f t="shared" si="0"/>
        <v>5.7830741596099564</v>
      </c>
      <c r="N17" s="19"/>
    </row>
    <row r="18" spans="1:14" s="8" customFormat="1" ht="30.75" customHeight="1">
      <c r="A18" s="12">
        <v>11</v>
      </c>
      <c r="B18" s="12">
        <v>337</v>
      </c>
      <c r="C18" s="13" t="s">
        <v>24</v>
      </c>
      <c r="D18" s="14">
        <v>451517000</v>
      </c>
      <c r="E18" s="15">
        <v>185872675.41</v>
      </c>
      <c r="F18" s="16">
        <f t="shared" si="1"/>
        <v>41.166262933621546</v>
      </c>
      <c r="G18" s="15">
        <v>10036101000</v>
      </c>
      <c r="H18" s="15">
        <v>2650503340.4099998</v>
      </c>
      <c r="I18" s="16"/>
      <c r="J18" s="17">
        <f t="shared" si="2"/>
        <v>10487618000</v>
      </c>
      <c r="K18" s="17">
        <f t="shared" si="3"/>
        <v>2836376015.8199997</v>
      </c>
      <c r="L18" s="16">
        <f t="shared" si="4"/>
        <v>27.044997403795595</v>
      </c>
      <c r="M18" s="18">
        <f t="shared" si="0"/>
        <v>26.912029766487038</v>
      </c>
      <c r="N18" s="19"/>
    </row>
    <row r="19" spans="1:14" s="8" customFormat="1" ht="30.75" customHeight="1">
      <c r="A19" s="12">
        <v>12</v>
      </c>
      <c r="B19" s="12">
        <v>347</v>
      </c>
      <c r="C19" s="13" t="s">
        <v>25</v>
      </c>
      <c r="D19" s="14">
        <v>259300000</v>
      </c>
      <c r="E19" s="15">
        <v>97573636.209999993</v>
      </c>
      <c r="F19" s="16">
        <f t="shared" si="1"/>
        <v>37.629632167373693</v>
      </c>
      <c r="G19" s="15">
        <v>5150055000</v>
      </c>
      <c r="H19" s="15">
        <v>1667164353.03</v>
      </c>
      <c r="I19" s="16"/>
      <c r="J19" s="17">
        <f t="shared" si="2"/>
        <v>5409355000</v>
      </c>
      <c r="K19" s="17">
        <f t="shared" si="3"/>
        <v>1764737989.24</v>
      </c>
      <c r="L19" s="16">
        <f t="shared" si="4"/>
        <v>32.623815394626533</v>
      </c>
      <c r="M19" s="18">
        <f t="shared" si="0"/>
        <v>13.880818578393637</v>
      </c>
      <c r="N19" s="19"/>
    </row>
    <row r="20" spans="1:14" s="8" customFormat="1" ht="30.75" customHeight="1">
      <c r="A20" s="12">
        <v>13</v>
      </c>
      <c r="B20" s="12">
        <v>350</v>
      </c>
      <c r="C20" s="13" t="s">
        <v>26</v>
      </c>
      <c r="D20" s="14">
        <v>1693708000</v>
      </c>
      <c r="E20" s="15">
        <v>430611403.06999999</v>
      </c>
      <c r="F20" s="16">
        <f t="shared" si="1"/>
        <v>25.424181917426143</v>
      </c>
      <c r="G20" s="15">
        <v>1150525000</v>
      </c>
      <c r="H20" s="15">
        <v>169420658.06999999</v>
      </c>
      <c r="I20" s="16"/>
      <c r="J20" s="17">
        <f>D20+G20</f>
        <v>2844233000</v>
      </c>
      <c r="K20" s="17">
        <f t="shared" si="3"/>
        <v>600032061.13999999</v>
      </c>
      <c r="L20" s="16">
        <f t="shared" si="4"/>
        <v>21.096445373497879</v>
      </c>
      <c r="M20" s="18"/>
      <c r="N20" s="19"/>
    </row>
    <row r="21" spans="1:14" s="8" customFormat="1" ht="30.75" customHeight="1">
      <c r="A21" s="12">
        <v>14</v>
      </c>
      <c r="B21" s="12">
        <v>370</v>
      </c>
      <c r="C21" s="13" t="s">
        <v>27</v>
      </c>
      <c r="D21" s="14">
        <v>3180869000</v>
      </c>
      <c r="E21" s="15">
        <v>1380200212.1900001</v>
      </c>
      <c r="F21" s="16">
        <f t="shared" si="1"/>
        <v>43.39066500978192</v>
      </c>
      <c r="G21" s="15">
        <v>2574900000</v>
      </c>
      <c r="H21" s="15">
        <v>1893336153.47</v>
      </c>
      <c r="I21" s="16"/>
      <c r="J21" s="17">
        <f t="shared" si="2"/>
        <v>5755769000</v>
      </c>
      <c r="K21" s="17">
        <f t="shared" si="3"/>
        <v>3273536365.6599998</v>
      </c>
      <c r="L21" s="16">
        <f t="shared" si="4"/>
        <v>56.874005292081733</v>
      </c>
      <c r="M21" s="18"/>
      <c r="N21" s="19"/>
    </row>
    <row r="22" spans="1:14" s="8" customFormat="1" ht="29.25" customHeight="1">
      <c r="A22" s="12">
        <v>15</v>
      </c>
      <c r="B22" s="12">
        <v>391</v>
      </c>
      <c r="C22" s="13" t="s">
        <v>28</v>
      </c>
      <c r="D22" s="14">
        <v>27826000</v>
      </c>
      <c r="E22" s="15">
        <v>7156950.8200000003</v>
      </c>
      <c r="F22" s="16">
        <f t="shared" si="1"/>
        <v>25.720372385538703</v>
      </c>
      <c r="G22" s="20">
        <v>2474000</v>
      </c>
      <c r="H22" s="15">
        <v>84976</v>
      </c>
      <c r="I22" s="16"/>
      <c r="J22" s="17">
        <f>D22+G22</f>
        <v>30300000</v>
      </c>
      <c r="K22" s="17">
        <f t="shared" si="3"/>
        <v>7241926.8200000003</v>
      </c>
      <c r="L22" s="16">
        <f t="shared" si="4"/>
        <v>23.900748580858085</v>
      </c>
      <c r="M22" s="18">
        <f t="shared" si="0"/>
        <v>7.7752117013086985E-2</v>
      </c>
      <c r="N22" s="19"/>
    </row>
    <row r="23" spans="1:14" s="8" customFormat="1" ht="27.75" customHeight="1">
      <c r="A23" s="12">
        <v>16</v>
      </c>
      <c r="B23" s="12">
        <v>602</v>
      </c>
      <c r="C23" s="13" t="s">
        <v>29</v>
      </c>
      <c r="D23" s="14">
        <v>753776000</v>
      </c>
      <c r="E23" s="15">
        <v>0</v>
      </c>
      <c r="F23" s="16">
        <f t="shared" si="1"/>
        <v>0</v>
      </c>
      <c r="G23" s="15">
        <v>350000000</v>
      </c>
      <c r="H23" s="15">
        <v>0</v>
      </c>
      <c r="I23" s="16"/>
      <c r="J23" s="17">
        <f t="shared" si="2"/>
        <v>1103776000</v>
      </c>
      <c r="K23" s="17">
        <f t="shared" si="3"/>
        <v>0</v>
      </c>
      <c r="L23" s="16">
        <f t="shared" si="4"/>
        <v>0</v>
      </c>
      <c r="M23" s="18">
        <f t="shared" si="0"/>
        <v>2.8323736207338976</v>
      </c>
      <c r="N23" s="19"/>
    </row>
    <row r="24" spans="1:14" ht="27.75" customHeight="1">
      <c r="A24" s="12"/>
      <c r="B24" s="12"/>
      <c r="C24" s="13" t="s">
        <v>10</v>
      </c>
      <c r="D24" s="14">
        <f>SUM(D8:D23)</f>
        <v>11242784000</v>
      </c>
      <c r="E24" s="14">
        <f>SUM(E8:E23)</f>
        <v>3700385667.0700002</v>
      </c>
      <c r="F24" s="16">
        <f t="shared" si="1"/>
        <v>32.913428445036388</v>
      </c>
      <c r="G24" s="14">
        <f t="shared" ref="G24:J24" si="5">SUM(G8:G23)</f>
        <v>24585900000</v>
      </c>
      <c r="H24" s="14">
        <f t="shared" si="5"/>
        <v>7330862438.7299995</v>
      </c>
      <c r="I24" s="16">
        <f t="shared" ref="I24:I40" si="6">H24/G24*100</f>
        <v>29.817344244994082</v>
      </c>
      <c r="J24" s="14">
        <f t="shared" si="5"/>
        <v>35828684000</v>
      </c>
      <c r="K24" s="17">
        <f t="shared" si="3"/>
        <v>11031248105.799999</v>
      </c>
      <c r="L24" s="16">
        <f t="shared" si="4"/>
        <v>30.788873255294551</v>
      </c>
      <c r="M24" s="18">
        <f t="shared" si="0"/>
        <v>91.939142930459326</v>
      </c>
      <c r="N24" s="19"/>
    </row>
    <row r="25" spans="1:14" ht="27.75" customHeight="1">
      <c r="A25" s="12">
        <v>17</v>
      </c>
      <c r="B25" s="12">
        <v>801</v>
      </c>
      <c r="C25" s="13" t="s">
        <v>30</v>
      </c>
      <c r="D25" s="14">
        <v>3141316000</v>
      </c>
      <c r="E25" s="15">
        <v>1271767662.4000001</v>
      </c>
      <c r="F25" s="16">
        <f t="shared" si="1"/>
        <v>40.485187176329923</v>
      </c>
      <c r="G25" s="15">
        <v>0</v>
      </c>
      <c r="H25" s="15">
        <f>[1]Report2005!F24</f>
        <v>0</v>
      </c>
      <c r="I25" s="16">
        <v>0</v>
      </c>
      <c r="J25" s="17">
        <f t="shared" ref="J25:J26" si="7">D25+G25</f>
        <v>3141316000</v>
      </c>
      <c r="K25" s="17">
        <f t="shared" si="3"/>
        <v>1271767662.4000001</v>
      </c>
      <c r="L25" s="16">
        <f>K25/J25*100</f>
        <v>40.485187176329923</v>
      </c>
      <c r="M25" s="18">
        <f t="shared" si="0"/>
        <v>8.0608570695406723</v>
      </c>
      <c r="N25" s="19"/>
    </row>
    <row r="26" spans="1:14" ht="27.75" customHeight="1">
      <c r="A26" s="21"/>
      <c r="B26" s="21"/>
      <c r="C26" s="22" t="s">
        <v>31</v>
      </c>
      <c r="D26" s="23">
        <f>D25+D24</f>
        <v>14384100000</v>
      </c>
      <c r="E26" s="23">
        <f>E25+E24</f>
        <v>4972153329.4700003</v>
      </c>
      <c r="F26" s="24">
        <f t="shared" si="1"/>
        <v>34.567010306310443</v>
      </c>
      <c r="G26" s="23">
        <f>G25+G24</f>
        <v>24585900000</v>
      </c>
      <c r="H26" s="23">
        <f>H25+H24</f>
        <v>7330862438.7299995</v>
      </c>
      <c r="I26" s="24">
        <f>H26/G26*100</f>
        <v>29.817344244994082</v>
      </c>
      <c r="J26" s="23">
        <f t="shared" si="7"/>
        <v>38970000000</v>
      </c>
      <c r="K26" s="23">
        <f t="shared" si="3"/>
        <v>12303015768.200001</v>
      </c>
      <c r="L26" s="24">
        <f>K26/J26*100</f>
        <v>31.570479261483193</v>
      </c>
      <c r="M26" s="18">
        <f t="shared" si="0"/>
        <v>100</v>
      </c>
      <c r="N26" s="19"/>
    </row>
    <row r="27" spans="1:14">
      <c r="J27" s="26"/>
    </row>
  </sheetData>
  <sheetProtection selectLockedCells="1"/>
  <mergeCells count="11">
    <mergeCell ref="J6:L6"/>
    <mergeCell ref="A1:L1"/>
    <mergeCell ref="A2:L2"/>
    <mergeCell ref="A3:L3"/>
    <mergeCell ref="A4:L4"/>
    <mergeCell ref="A5:L5"/>
    <mergeCell ref="A6:A7"/>
    <mergeCell ref="B6:B7"/>
    <mergeCell ref="C6:C7"/>
    <mergeCell ref="D6:F6"/>
    <mergeCell ref="G6:I6"/>
  </mergeCells>
  <printOptions horizontalCentered="1"/>
  <pageMargins left="0.44" right="0.38" top="0.35" bottom="0.75" header="0.2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</vt:lpstr>
      <vt:lpstr>खर्च!Print_Area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2025-03-16T05:41:21Z</dcterms:created>
  <dcterms:modified xsi:type="dcterms:W3CDTF">2025-03-16T05:41:49Z</dcterms:modified>
</cp:coreProperties>
</file>