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7455"/>
  </bookViews>
  <sheets>
    <sheet name="खर्च" sheetId="18" r:id="rId1"/>
  </sheets>
  <definedNames>
    <definedName name="_xlnm.Database" localSheetId="0">#REF!</definedName>
    <definedName name="_xlnm.Database">#REF!</definedName>
    <definedName name="_xlnm.Print_Area" localSheetId="0">खर्च!$A$1:$L$29</definedName>
  </definedNames>
  <calcPr calcId="124519"/>
</workbook>
</file>

<file path=xl/calcChain.xml><?xml version="1.0" encoding="utf-8"?>
<calcChain xmlns="http://schemas.openxmlformats.org/spreadsheetml/2006/main">
  <c r="E27" i="18"/>
  <c r="H27" l="1"/>
  <c r="F28"/>
  <c r="G27"/>
  <c r="G29" s="1"/>
  <c r="D27"/>
  <c r="D29" s="1"/>
  <c r="K28"/>
  <c r="J28"/>
  <c r="K26"/>
  <c r="J26"/>
  <c r="I26"/>
  <c r="F26"/>
  <c r="K25"/>
  <c r="J25"/>
  <c r="I25"/>
  <c r="F25"/>
  <c r="K24"/>
  <c r="J24"/>
  <c r="I24"/>
  <c r="F24"/>
  <c r="K23"/>
  <c r="J23"/>
  <c r="I23"/>
  <c r="F23"/>
  <c r="K22"/>
  <c r="J22"/>
  <c r="I22"/>
  <c r="F22"/>
  <c r="K21"/>
  <c r="J21"/>
  <c r="I21"/>
  <c r="F21"/>
  <c r="K20"/>
  <c r="J20"/>
  <c r="I20"/>
  <c r="F20"/>
  <c r="K19"/>
  <c r="J19"/>
  <c r="I19"/>
  <c r="F19"/>
  <c r="K18"/>
  <c r="J18"/>
  <c r="I18"/>
  <c r="F18"/>
  <c r="K17"/>
  <c r="J17"/>
  <c r="I17"/>
  <c r="F17"/>
  <c r="K16"/>
  <c r="J16"/>
  <c r="I16"/>
  <c r="F16"/>
  <c r="K15"/>
  <c r="J15"/>
  <c r="I15"/>
  <c r="F15"/>
  <c r="K14"/>
  <c r="J14"/>
  <c r="I14"/>
  <c r="F14"/>
  <c r="K13"/>
  <c r="J13"/>
  <c r="I13"/>
  <c r="F13"/>
  <c r="K12"/>
  <c r="J12"/>
  <c r="I12"/>
  <c r="F12"/>
  <c r="K11"/>
  <c r="J11"/>
  <c r="I11"/>
  <c r="F11"/>
  <c r="K10"/>
  <c r="J10"/>
  <c r="I10"/>
  <c r="F10"/>
  <c r="K9"/>
  <c r="J9"/>
  <c r="I9"/>
  <c r="F9"/>
  <c r="L9" l="1"/>
  <c r="L11"/>
  <c r="L12"/>
  <c r="L14"/>
  <c r="L15"/>
  <c r="L17"/>
  <c r="L18"/>
  <c r="L20"/>
  <c r="L21"/>
  <c r="L23"/>
  <c r="L24"/>
  <c r="F27"/>
  <c r="L19"/>
  <c r="L22"/>
  <c r="L25"/>
  <c r="L10"/>
  <c r="L13"/>
  <c r="L16"/>
  <c r="I27"/>
  <c r="L26"/>
  <c r="K27"/>
  <c r="H29"/>
  <c r="I29" s="1"/>
  <c r="J29"/>
  <c r="L28"/>
  <c r="E29"/>
  <c r="F29" s="1"/>
  <c r="J27"/>
  <c r="K29" l="1"/>
  <c r="L29" s="1"/>
  <c r="L27"/>
</calcChain>
</file>

<file path=xl/sharedStrings.xml><?xml version="1.0" encoding="utf-8"?>
<sst xmlns="http://schemas.openxmlformats.org/spreadsheetml/2006/main" count="43" uniqueCount="35">
  <si>
    <t>जम्मा</t>
  </si>
  <si>
    <t>प्रदेश सरकार</t>
  </si>
  <si>
    <t>लुम्बिनी प्रदेश</t>
  </si>
  <si>
    <t>प्रदेश लेखा नियन्त्रक कार्यालय</t>
  </si>
  <si>
    <t>कूल जम्मा</t>
  </si>
  <si>
    <t xml:space="preserve"> मुकाम: बुटवल</t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</si>
  <si>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</si>
  <si>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</si>
  <si>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</si>
  <si>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</si>
  <si>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</si>
  <si>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बजेट</t>
  </si>
  <si>
    <t>खर्च</t>
  </si>
  <si>
    <t>प्रतिशत</t>
  </si>
  <si>
    <t>प्रदेश सभा</t>
  </si>
  <si>
    <t>प्रदेश लोक सेवा आयोग</t>
  </si>
  <si>
    <t>मुख्य न्यायाधिवक्ताको कार्यालय</t>
  </si>
  <si>
    <t>मुख्यमन्त्री तथा मन्त्रिपरिषद्को कार्यालय</t>
  </si>
  <si>
    <t>उर्जा, जलस्रोत तथा सिंचाई मन्त्रालय</t>
  </si>
  <si>
    <t>वन, वातावरण तथा भू-संरक्षण मन्त्रालय</t>
  </si>
  <si>
    <t>337</t>
  </si>
  <si>
    <t>भौतिक पूर्वाधार विकास मन्त्रालय</t>
  </si>
  <si>
    <t>श्रम, रोजगार तथा यातायात व्यवस्था मन्त्रालय</t>
  </si>
  <si>
    <t>प्रदेश योजना आयोग</t>
  </si>
  <si>
    <t>अर्थ - विविध</t>
  </si>
  <si>
    <t>स्थानीय तह निकासा</t>
  </si>
  <si>
    <t>कृषि, खाद्य प्रविधि तथा भूमि व्यवस्था मन्त्रालय</t>
  </si>
  <si>
    <t>शिक्षा, विज्ञान, युवा तथा खेलकुद मन्त्रालय</t>
  </si>
  <si>
    <t>स्वास्थ्य, जनसंख्या तथा परिवार कल्याण मन्त्रालय</t>
  </si>
  <si>
    <t>अर्थ तथा सहकारी मन्त्रालय</t>
  </si>
  <si>
    <t>महिला, बालबालिका तथा जेष्ठ नागरिक मन्त्रालय</t>
  </si>
  <si>
    <t>पर्याटन, ग्रामिण तथा सहरी विकास मन्त्रालय</t>
  </si>
  <si>
    <t>उद्योग, वाणिज्य तथा आपुर्ति मन्त्रालय</t>
  </si>
  <si>
    <t>आन्तरिक मामिला, कानून तथा सञ्चार मन्त्रालय</t>
  </si>
  <si>
    <t>आ.व.२०७९।०८० को कार्तिक मसान्तसम्मको मन्त्रालयगत खर्चको  विवरण(सुरु विनियोजनका आधारमा)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</si>
</sst>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sz val="12"/>
      <color theme="1"/>
      <name val="Calibri"/>
      <family val="2"/>
      <scheme val="minor"/>
    </font>
    <font>
      <sz val="10"/>
      <color theme="1"/>
      <name val="Kalimati"/>
      <charset val="1"/>
    </font>
    <font>
      <sz val="11"/>
      <color indexed="8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0" fillId="0" borderId="0"/>
    <xf numFmtId="0" fontId="11" fillId="0" borderId="0" applyAlignment="0"/>
  </cellStyleXfs>
  <cellXfs count="23">
    <xf numFmtId="0" fontId="0" fillId="0" borderId="0" xfId="0"/>
    <xf numFmtId="0" fontId="5" fillId="0" borderId="0" xfId="4" applyFont="1" applyAlignment="1" applyProtection="1">
      <alignment wrapText="1"/>
      <protection locked="0"/>
    </xf>
    <xf numFmtId="0" fontId="5" fillId="0" borderId="0" xfId="4" applyFont="1" applyAlignment="1" applyProtection="1">
      <alignment vertical="center" wrapText="1"/>
      <protection locked="0"/>
    </xf>
    <xf numFmtId="0" fontId="2" fillId="0" borderId="1" xfId="4" applyFont="1" applyBorder="1" applyAlignment="1" applyProtection="1">
      <alignment horizontal="center" vertical="center" wrapText="1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 applyProtection="1">
      <alignment vertical="center" wrapText="1"/>
      <protection locked="0"/>
    </xf>
    <xf numFmtId="0" fontId="5" fillId="0" borderId="1" xfId="4" applyFont="1" applyBorder="1" applyAlignment="1" applyProtection="1">
      <alignment horizontal="left" wrapText="1"/>
      <protection locked="0"/>
    </xf>
    <xf numFmtId="0" fontId="5" fillId="0" borderId="1" xfId="4" applyNumberFormat="1" applyFont="1" applyBorder="1" applyAlignment="1" applyProtection="1">
      <alignment horizontal="left" wrapText="1"/>
      <protection locked="0"/>
    </xf>
    <xf numFmtId="0" fontId="9" fillId="0" borderId="1" xfId="0" applyNumberFormat="1" applyFont="1" applyFill="1" applyBorder="1" applyAlignment="1" applyProtection="1">
      <alignment horizontal="left" wrapText="1"/>
    </xf>
    <xf numFmtId="4" fontId="5" fillId="0" borderId="1" xfId="4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4" applyNumberFormat="1" applyFont="1" applyFill="1" applyBorder="1" applyAlignment="1" applyProtection="1">
      <alignment horizontal="right" vertical="center" wrapText="1"/>
    </xf>
    <xf numFmtId="4" fontId="5" fillId="0" borderId="1" xfId="4" applyNumberFormat="1" applyFont="1" applyBorder="1" applyAlignment="1" applyProtection="1">
      <alignment horizontal="right" vertical="center" wrapText="1"/>
      <protection locked="0"/>
    </xf>
    <xf numFmtId="0" fontId="5" fillId="0" borderId="1" xfId="4" applyFont="1" applyBorder="1" applyAlignment="1" applyProtection="1">
      <alignment horizontal="right" wrapText="1"/>
      <protection locked="0"/>
    </xf>
    <xf numFmtId="4" fontId="5" fillId="0" borderId="1" xfId="4" applyNumberFormat="1" applyFont="1" applyBorder="1" applyAlignment="1" applyProtection="1">
      <alignment horizontal="right" wrapText="1"/>
      <protection locked="0"/>
    </xf>
    <xf numFmtId="4" fontId="5" fillId="0" borderId="1" xfId="4" applyNumberFormat="1" applyFont="1" applyBorder="1" applyAlignment="1" applyProtection="1">
      <alignment horizontal="right" vertical="center" wrapText="1"/>
    </xf>
    <xf numFmtId="0" fontId="5" fillId="0" borderId="0" xfId="4" applyFont="1" applyAlignment="1" applyProtection="1">
      <alignment horizontal="center" wrapText="1"/>
      <protection locked="0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2" fillId="0" borderId="0" xfId="4" applyFont="1" applyAlignment="1" applyProtection="1">
      <alignment horizontal="center" wrapText="1"/>
      <protection locked="0"/>
    </xf>
    <xf numFmtId="0" fontId="3" fillId="0" borderId="0" xfId="4" applyFont="1" applyAlignment="1" applyProtection="1">
      <alignment horizontal="center" wrapText="1"/>
      <protection locked="0"/>
    </xf>
    <xf numFmtId="0" fontId="2" fillId="0" borderId="0" xfId="4" applyFont="1" applyBorder="1" applyAlignment="1" applyProtection="1">
      <alignment horizontal="center" wrapText="1"/>
      <protection locked="0"/>
    </xf>
    <xf numFmtId="0" fontId="2" fillId="0" borderId="1" xfId="4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L29"/>
  <sheetViews>
    <sheetView tabSelected="1" view="pageBreakPreview" zoomScale="90" zoomScaleSheetLayoutView="90" workbookViewId="0">
      <selection activeCell="I10" sqref="I10"/>
    </sheetView>
  </sheetViews>
  <sheetFormatPr defaultColWidth="9.140625" defaultRowHeight="19.5"/>
  <cols>
    <col min="1" max="1" width="6.140625" style="15" bestFit="1" customWidth="1"/>
    <col min="2" max="2" width="11.28515625" style="15" customWidth="1"/>
    <col min="3" max="3" width="34.140625" style="2" customWidth="1"/>
    <col min="4" max="4" width="22.7109375" style="1" customWidth="1"/>
    <col min="5" max="5" width="20.7109375" style="1" customWidth="1"/>
    <col min="6" max="6" width="8.140625" style="1" customWidth="1"/>
    <col min="7" max="7" width="22" style="1" customWidth="1"/>
    <col min="8" max="8" width="20.42578125" style="1" customWidth="1"/>
    <col min="9" max="9" width="8.5703125" style="1" customWidth="1"/>
    <col min="10" max="10" width="22" style="1" customWidth="1"/>
    <col min="11" max="11" width="20.7109375" style="1" customWidth="1"/>
    <col min="12" max="12" width="9" style="1" customWidth="1"/>
    <col min="13" max="16384" width="9.140625" style="1"/>
  </cols>
  <sheetData>
    <row r="1" spans="1:12" ht="19.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3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9.5" customHeight="1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9.5" customHeight="1">
      <c r="A6" s="20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2" customFormat="1" ht="30" customHeight="1">
      <c r="A7" s="21" t="s">
        <v>6</v>
      </c>
      <c r="B7" s="22" t="s">
        <v>7</v>
      </c>
      <c r="C7" s="21" t="s">
        <v>8</v>
      </c>
      <c r="D7" s="16" t="s">
        <v>9</v>
      </c>
      <c r="E7" s="16"/>
      <c r="F7" s="16"/>
      <c r="G7" s="16" t="s">
        <v>10</v>
      </c>
      <c r="H7" s="16"/>
      <c r="I7" s="16"/>
      <c r="J7" s="16" t="s">
        <v>0</v>
      </c>
      <c r="K7" s="16"/>
      <c r="L7" s="16"/>
    </row>
    <row r="8" spans="1:12" s="2" customFormat="1">
      <c r="A8" s="21"/>
      <c r="B8" s="22"/>
      <c r="C8" s="21"/>
      <c r="D8" s="3" t="s">
        <v>11</v>
      </c>
      <c r="E8" s="4" t="s">
        <v>12</v>
      </c>
      <c r="F8" s="4" t="s">
        <v>13</v>
      </c>
      <c r="G8" s="3" t="s">
        <v>11</v>
      </c>
      <c r="H8" s="4" t="s">
        <v>12</v>
      </c>
      <c r="I8" s="4" t="s">
        <v>13</v>
      </c>
      <c r="J8" s="3" t="s">
        <v>11</v>
      </c>
      <c r="K8" s="4" t="s">
        <v>12</v>
      </c>
      <c r="L8" s="5" t="s">
        <v>13</v>
      </c>
    </row>
    <row r="9" spans="1:12" s="2" customFormat="1" ht="30.75" customHeight="1">
      <c r="A9" s="6">
        <v>1</v>
      </c>
      <c r="B9" s="7">
        <v>202</v>
      </c>
      <c r="C9" s="8" t="s">
        <v>14</v>
      </c>
      <c r="D9" s="9">
        <v>226410000</v>
      </c>
      <c r="E9" s="9">
        <v>28768679.100000001</v>
      </c>
      <c r="F9" s="9">
        <f>E9/D9*100</f>
        <v>12.706452497681198</v>
      </c>
      <c r="G9" s="9">
        <v>99056000</v>
      </c>
      <c r="H9" s="9">
        <v>29075936.84</v>
      </c>
      <c r="I9" s="10">
        <f t="shared" ref="I9:I29" si="0">H9/G9*100</f>
        <v>29.353029437893717</v>
      </c>
      <c r="J9" s="10">
        <f>D9+G9</f>
        <v>325466000</v>
      </c>
      <c r="K9" s="10">
        <f>H9+E9</f>
        <v>57844615.939999998</v>
      </c>
      <c r="L9" s="10">
        <f>K9/J9*100</f>
        <v>17.772859819458866</v>
      </c>
    </row>
    <row r="10" spans="1:12" s="2" customFormat="1" ht="30.75" customHeight="1">
      <c r="A10" s="6">
        <v>2</v>
      </c>
      <c r="B10" s="7">
        <v>210</v>
      </c>
      <c r="C10" s="8" t="s">
        <v>15</v>
      </c>
      <c r="D10" s="9">
        <v>37200000</v>
      </c>
      <c r="E10" s="9">
        <v>13144636.220000001</v>
      </c>
      <c r="F10" s="9">
        <f t="shared" ref="F10:F29" si="1">E10/D10*100</f>
        <v>35.335043602150542</v>
      </c>
      <c r="G10" s="9">
        <v>14800000</v>
      </c>
      <c r="H10" s="9">
        <v>123480</v>
      </c>
      <c r="I10" s="10">
        <f t="shared" si="0"/>
        <v>0.83432432432432435</v>
      </c>
      <c r="J10" s="10">
        <f t="shared" ref="J10:J29" si="2">D10+G10</f>
        <v>52000000</v>
      </c>
      <c r="K10" s="10">
        <f t="shared" ref="K10:K29" si="3">H10+E10</f>
        <v>13268116.220000001</v>
      </c>
      <c r="L10" s="10">
        <f t="shared" ref="L10:L29" si="4">K10/J10*100</f>
        <v>25.515608115384619</v>
      </c>
    </row>
    <row r="11" spans="1:12" s="2" customFormat="1" ht="30.75" customHeight="1">
      <c r="A11" s="6">
        <v>3</v>
      </c>
      <c r="B11" s="7">
        <v>216</v>
      </c>
      <c r="C11" s="8" t="s">
        <v>16</v>
      </c>
      <c r="D11" s="9">
        <v>15100000</v>
      </c>
      <c r="E11" s="9">
        <v>4394758.08</v>
      </c>
      <c r="F11" s="9">
        <f t="shared" si="1"/>
        <v>29.104358145695365</v>
      </c>
      <c r="G11" s="9">
        <v>500000</v>
      </c>
      <c r="H11" s="9">
        <v>349000</v>
      </c>
      <c r="I11" s="10">
        <f t="shared" si="0"/>
        <v>69.8</v>
      </c>
      <c r="J11" s="10">
        <f t="shared" si="2"/>
        <v>15600000</v>
      </c>
      <c r="K11" s="10">
        <f t="shared" si="3"/>
        <v>4743758.08</v>
      </c>
      <c r="L11" s="10">
        <f t="shared" si="4"/>
        <v>30.408705641025641</v>
      </c>
    </row>
    <row r="12" spans="1:12" s="2" customFormat="1" ht="30.75" customHeight="1">
      <c r="A12" s="6">
        <v>4</v>
      </c>
      <c r="B12" s="7">
        <v>301</v>
      </c>
      <c r="C12" s="8" t="s">
        <v>17</v>
      </c>
      <c r="D12" s="9">
        <v>914445000</v>
      </c>
      <c r="E12" s="9">
        <v>82072008.920000002</v>
      </c>
      <c r="F12" s="9">
        <f t="shared" si="1"/>
        <v>8.9750623514809522</v>
      </c>
      <c r="G12" s="9">
        <v>85050000</v>
      </c>
      <c r="H12" s="9">
        <v>1970224.53</v>
      </c>
      <c r="I12" s="10">
        <f t="shared" si="0"/>
        <v>2.316548536155203</v>
      </c>
      <c r="J12" s="10">
        <f t="shared" si="2"/>
        <v>999495000</v>
      </c>
      <c r="K12" s="10">
        <f t="shared" si="3"/>
        <v>84042233.450000003</v>
      </c>
      <c r="L12" s="10">
        <f t="shared" si="4"/>
        <v>8.4084696221591919</v>
      </c>
    </row>
    <row r="13" spans="1:12" s="2" customFormat="1" ht="30.75" customHeight="1">
      <c r="A13" s="6">
        <v>5</v>
      </c>
      <c r="B13" s="7">
        <v>305</v>
      </c>
      <c r="C13" s="8" t="s">
        <v>29</v>
      </c>
      <c r="D13" s="9">
        <v>364577000</v>
      </c>
      <c r="E13" s="9">
        <v>31482078.98</v>
      </c>
      <c r="F13" s="9">
        <f t="shared" si="1"/>
        <v>8.6352345265883486</v>
      </c>
      <c r="G13" s="9">
        <v>46840000</v>
      </c>
      <c r="H13" s="9">
        <v>618674</v>
      </c>
      <c r="I13" s="10">
        <f t="shared" si="0"/>
        <v>1.3208240819812125</v>
      </c>
      <c r="J13" s="10">
        <f t="shared" si="2"/>
        <v>411417000</v>
      </c>
      <c r="K13" s="10">
        <f t="shared" si="3"/>
        <v>32100752.98</v>
      </c>
      <c r="L13" s="10">
        <f t="shared" si="4"/>
        <v>7.8024857942185184</v>
      </c>
    </row>
    <row r="14" spans="1:12" s="2" customFormat="1" ht="30.75" customHeight="1">
      <c r="A14" s="6">
        <v>6</v>
      </c>
      <c r="B14" s="7">
        <v>307</v>
      </c>
      <c r="C14" s="8" t="s">
        <v>32</v>
      </c>
      <c r="D14" s="9">
        <v>362267000</v>
      </c>
      <c r="E14" s="9">
        <v>58468111.57</v>
      </c>
      <c r="F14" s="9">
        <f t="shared" si="1"/>
        <v>16.139508034129523</v>
      </c>
      <c r="G14" s="9">
        <v>64650000</v>
      </c>
      <c r="H14" s="9">
        <v>632785</v>
      </c>
      <c r="I14" s="10">
        <f t="shared" si="0"/>
        <v>0.97878576952822893</v>
      </c>
      <c r="J14" s="10">
        <f t="shared" si="2"/>
        <v>426917000</v>
      </c>
      <c r="K14" s="10">
        <f t="shared" si="3"/>
        <v>59100896.57</v>
      </c>
      <c r="L14" s="10">
        <f t="shared" si="4"/>
        <v>13.843650304391719</v>
      </c>
    </row>
    <row r="15" spans="1:12" s="2" customFormat="1" ht="30.75" customHeight="1">
      <c r="A15" s="6">
        <v>7</v>
      </c>
      <c r="B15" s="7">
        <v>308</v>
      </c>
      <c r="C15" s="8" t="s">
        <v>18</v>
      </c>
      <c r="D15" s="9">
        <v>274808000</v>
      </c>
      <c r="E15" s="9">
        <v>66438728.359999999</v>
      </c>
      <c r="F15" s="9">
        <f t="shared" si="1"/>
        <v>24.176417120316728</v>
      </c>
      <c r="G15" s="9">
        <v>3387900000</v>
      </c>
      <c r="H15" s="9">
        <v>130013716.88</v>
      </c>
      <c r="I15" s="10">
        <f t="shared" si="0"/>
        <v>3.8375901555535878</v>
      </c>
      <c r="J15" s="10">
        <f t="shared" si="2"/>
        <v>3662708000</v>
      </c>
      <c r="K15" s="10">
        <f t="shared" si="3"/>
        <v>196452445.24000001</v>
      </c>
      <c r="L15" s="10">
        <f t="shared" si="4"/>
        <v>5.3635846821532054</v>
      </c>
    </row>
    <row r="16" spans="1:12" s="2" customFormat="1" ht="30.75" customHeight="1">
      <c r="A16" s="6">
        <v>8</v>
      </c>
      <c r="B16" s="7">
        <v>311</v>
      </c>
      <c r="C16" s="8" t="s">
        <v>30</v>
      </c>
      <c r="D16" s="9">
        <v>158962000</v>
      </c>
      <c r="E16" s="9">
        <v>25602007.449999999</v>
      </c>
      <c r="F16" s="9">
        <f t="shared" si="1"/>
        <v>16.105740648708498</v>
      </c>
      <c r="G16" s="9">
        <v>404700000</v>
      </c>
      <c r="H16" s="9">
        <v>23906959.75</v>
      </c>
      <c r="I16" s="10">
        <f t="shared" si="0"/>
        <v>5.9073288238201132</v>
      </c>
      <c r="J16" s="10">
        <f t="shared" si="2"/>
        <v>563662000</v>
      </c>
      <c r="K16" s="10">
        <f t="shared" si="3"/>
        <v>49508967.200000003</v>
      </c>
      <c r="L16" s="10">
        <f t="shared" si="4"/>
        <v>8.7834495140704885</v>
      </c>
    </row>
    <row r="17" spans="1:12" s="2" customFormat="1" ht="30.75" customHeight="1">
      <c r="A17" s="6">
        <v>9</v>
      </c>
      <c r="B17" s="7">
        <v>312</v>
      </c>
      <c r="C17" s="8" t="s">
        <v>26</v>
      </c>
      <c r="D17" s="9">
        <v>2330350000</v>
      </c>
      <c r="E17" s="9">
        <v>212791259.75999999</v>
      </c>
      <c r="F17" s="9">
        <f t="shared" si="1"/>
        <v>9.1313004381316105</v>
      </c>
      <c r="G17" s="9">
        <v>149150000</v>
      </c>
      <c r="H17" s="9">
        <v>13471851.92</v>
      </c>
      <c r="I17" s="10">
        <f t="shared" si="0"/>
        <v>9.0324183171304053</v>
      </c>
      <c r="J17" s="10">
        <f t="shared" si="2"/>
        <v>2479500000</v>
      </c>
      <c r="K17" s="10">
        <f t="shared" si="3"/>
        <v>226263111.67999998</v>
      </c>
      <c r="L17" s="10">
        <f t="shared" si="4"/>
        <v>9.1253523565234911</v>
      </c>
    </row>
    <row r="18" spans="1:12" s="2" customFormat="1" ht="30.75" customHeight="1">
      <c r="A18" s="6">
        <v>10</v>
      </c>
      <c r="B18" s="7">
        <v>314</v>
      </c>
      <c r="C18" s="8" t="s">
        <v>33</v>
      </c>
      <c r="D18" s="9">
        <v>260084000</v>
      </c>
      <c r="E18" s="9">
        <v>22476685.800000001</v>
      </c>
      <c r="F18" s="9">
        <f t="shared" si="1"/>
        <v>8.6420870949385584</v>
      </c>
      <c r="G18" s="9">
        <v>412715000</v>
      </c>
      <c r="H18" s="9">
        <v>39433234.340000004</v>
      </c>
      <c r="I18" s="10">
        <f t="shared" si="0"/>
        <v>9.554591992052627</v>
      </c>
      <c r="J18" s="10">
        <f t="shared" si="2"/>
        <v>672799000</v>
      </c>
      <c r="K18" s="10">
        <f t="shared" si="3"/>
        <v>61909920.140000001</v>
      </c>
      <c r="L18" s="10">
        <f t="shared" si="4"/>
        <v>9.2018448511368192</v>
      </c>
    </row>
    <row r="19" spans="1:12" s="2" customFormat="1" ht="30.75" customHeight="1">
      <c r="A19" s="6">
        <v>11</v>
      </c>
      <c r="B19" s="7">
        <v>329</v>
      </c>
      <c r="C19" s="8" t="s">
        <v>19</v>
      </c>
      <c r="D19" s="9">
        <v>905571000</v>
      </c>
      <c r="E19" s="9">
        <v>244567909.74000001</v>
      </c>
      <c r="F19" s="9">
        <f t="shared" si="1"/>
        <v>27.00703862424923</v>
      </c>
      <c r="G19" s="9">
        <v>1116129000</v>
      </c>
      <c r="H19" s="9">
        <v>44272390</v>
      </c>
      <c r="I19" s="10">
        <f t="shared" si="0"/>
        <v>3.9666015308266336</v>
      </c>
      <c r="J19" s="10">
        <f t="shared" si="2"/>
        <v>2021700000</v>
      </c>
      <c r="K19" s="10">
        <f t="shared" si="3"/>
        <v>288840299.74000001</v>
      </c>
      <c r="L19" s="10">
        <f t="shared" si="4"/>
        <v>14.287001025869319</v>
      </c>
    </row>
    <row r="20" spans="1:12" s="2" customFormat="1" ht="30.75" customHeight="1">
      <c r="A20" s="6">
        <v>12</v>
      </c>
      <c r="B20" s="6" t="s">
        <v>20</v>
      </c>
      <c r="C20" s="8" t="s">
        <v>21</v>
      </c>
      <c r="D20" s="9">
        <v>246328000</v>
      </c>
      <c r="E20" s="9">
        <v>44819678.600000001</v>
      </c>
      <c r="F20" s="9">
        <f t="shared" si="1"/>
        <v>18.195121382871619</v>
      </c>
      <c r="G20" s="9">
        <v>9889772000</v>
      </c>
      <c r="H20" s="9">
        <v>548366408.38999999</v>
      </c>
      <c r="I20" s="10">
        <f t="shared" si="0"/>
        <v>5.5447831192670574</v>
      </c>
      <c r="J20" s="10">
        <f t="shared" si="2"/>
        <v>10136100000</v>
      </c>
      <c r="K20" s="10">
        <f t="shared" si="3"/>
        <v>593186086.99000001</v>
      </c>
      <c r="L20" s="10">
        <f t="shared" si="4"/>
        <v>5.8522122610274163</v>
      </c>
    </row>
    <row r="21" spans="1:12" s="2" customFormat="1" ht="30.75" customHeight="1">
      <c r="A21" s="6">
        <v>13</v>
      </c>
      <c r="B21" s="7">
        <v>347</v>
      </c>
      <c r="C21" s="8" t="s">
        <v>31</v>
      </c>
      <c r="D21" s="9">
        <v>434774000</v>
      </c>
      <c r="E21" s="9">
        <v>60373008.700000003</v>
      </c>
      <c r="F21" s="9">
        <f t="shared" si="1"/>
        <v>13.886066945125513</v>
      </c>
      <c r="G21" s="9">
        <v>6509326000</v>
      </c>
      <c r="H21" s="9">
        <v>740468145</v>
      </c>
      <c r="I21" s="10">
        <f t="shared" si="0"/>
        <v>11.375496403160634</v>
      </c>
      <c r="J21" s="10">
        <f t="shared" si="2"/>
        <v>6944100000</v>
      </c>
      <c r="K21" s="10">
        <f t="shared" si="3"/>
        <v>800841153.70000005</v>
      </c>
      <c r="L21" s="10">
        <f t="shared" si="4"/>
        <v>11.532684634437869</v>
      </c>
    </row>
    <row r="22" spans="1:12" s="2" customFormat="1" ht="30.75" customHeight="1">
      <c r="A22" s="6">
        <v>14</v>
      </c>
      <c r="B22" s="7">
        <v>350</v>
      </c>
      <c r="C22" s="8" t="s">
        <v>27</v>
      </c>
      <c r="D22" s="9">
        <v>2092991000</v>
      </c>
      <c r="E22" s="9">
        <v>267718350.52000001</v>
      </c>
      <c r="F22" s="9">
        <f t="shared" si="1"/>
        <v>12.791184984550819</v>
      </c>
      <c r="G22" s="9">
        <v>720553000</v>
      </c>
      <c r="H22" s="9">
        <v>77019698.430000007</v>
      </c>
      <c r="I22" s="10">
        <f t="shared" si="0"/>
        <v>10.688970614236567</v>
      </c>
      <c r="J22" s="10">
        <f t="shared" si="2"/>
        <v>2813544000</v>
      </c>
      <c r="K22" s="10">
        <f t="shared" si="3"/>
        <v>344738048.95000005</v>
      </c>
      <c r="L22" s="10">
        <f t="shared" si="4"/>
        <v>12.252804610484146</v>
      </c>
    </row>
    <row r="23" spans="1:12" s="2" customFormat="1" ht="46.5" customHeight="1">
      <c r="A23" s="6">
        <v>15</v>
      </c>
      <c r="B23" s="7">
        <v>370</v>
      </c>
      <c r="C23" s="8" t="s">
        <v>28</v>
      </c>
      <c r="D23" s="9">
        <v>3080799000</v>
      </c>
      <c r="E23" s="9">
        <v>485666699.35000002</v>
      </c>
      <c r="F23" s="9">
        <f t="shared" si="1"/>
        <v>15.764309821900099</v>
      </c>
      <c r="G23" s="9">
        <v>1500860000</v>
      </c>
      <c r="H23" s="9">
        <v>60915344.5</v>
      </c>
      <c r="I23" s="10">
        <f t="shared" si="0"/>
        <v>4.05869598097091</v>
      </c>
      <c r="J23" s="10">
        <f t="shared" si="2"/>
        <v>4581659000</v>
      </c>
      <c r="K23" s="10">
        <f t="shared" si="3"/>
        <v>546582043.85000002</v>
      </c>
      <c r="L23" s="10">
        <f t="shared" si="4"/>
        <v>11.929784469992203</v>
      </c>
    </row>
    <row r="24" spans="1:12" s="2" customFormat="1" ht="30.75" customHeight="1">
      <c r="A24" s="6">
        <v>16</v>
      </c>
      <c r="B24" s="7">
        <v>371</v>
      </c>
      <c r="C24" s="8" t="s">
        <v>22</v>
      </c>
      <c r="D24" s="9">
        <v>319124000</v>
      </c>
      <c r="E24" s="9">
        <v>52398900.600000001</v>
      </c>
      <c r="F24" s="9">
        <f t="shared" si="1"/>
        <v>16.419605106478986</v>
      </c>
      <c r="G24" s="9">
        <v>27000000</v>
      </c>
      <c r="H24" s="9">
        <v>8160029</v>
      </c>
      <c r="I24" s="10">
        <f t="shared" si="0"/>
        <v>30.22232962962963</v>
      </c>
      <c r="J24" s="10">
        <f t="shared" si="2"/>
        <v>346124000</v>
      </c>
      <c r="K24" s="10">
        <f t="shared" si="3"/>
        <v>60558929.600000001</v>
      </c>
      <c r="L24" s="10">
        <f t="shared" si="4"/>
        <v>17.496310455212583</v>
      </c>
    </row>
    <row r="25" spans="1:12" s="2" customFormat="1" ht="30.75" customHeight="1">
      <c r="A25" s="6">
        <v>17</v>
      </c>
      <c r="B25" s="7">
        <v>391</v>
      </c>
      <c r="C25" s="8" t="s">
        <v>23</v>
      </c>
      <c r="D25" s="11">
        <v>26504000</v>
      </c>
      <c r="E25" s="11">
        <v>4937965.2</v>
      </c>
      <c r="F25" s="9">
        <f t="shared" si="1"/>
        <v>18.631018714156355</v>
      </c>
      <c r="G25" s="11">
        <v>12950000</v>
      </c>
      <c r="H25" s="11">
        <v>0</v>
      </c>
      <c r="I25" s="10">
        <f t="shared" si="0"/>
        <v>0</v>
      </c>
      <c r="J25" s="10">
        <f t="shared" si="2"/>
        <v>39454000</v>
      </c>
      <c r="K25" s="10">
        <f t="shared" si="3"/>
        <v>4937965.2</v>
      </c>
      <c r="L25" s="10">
        <f t="shared" si="4"/>
        <v>12.515753028843719</v>
      </c>
    </row>
    <row r="26" spans="1:12" ht="30.75" customHeight="1">
      <c r="A26" s="6">
        <v>18</v>
      </c>
      <c r="B26" s="7">
        <v>602</v>
      </c>
      <c r="C26" s="8" t="s">
        <v>24</v>
      </c>
      <c r="D26" s="12">
        <v>1122455000</v>
      </c>
      <c r="E26" s="12">
        <v>0</v>
      </c>
      <c r="F26" s="9">
        <f t="shared" si="1"/>
        <v>0</v>
      </c>
      <c r="G26" s="12">
        <v>190000000</v>
      </c>
      <c r="H26" s="12">
        <v>0</v>
      </c>
      <c r="I26" s="10">
        <f t="shared" si="0"/>
        <v>0</v>
      </c>
      <c r="J26" s="10">
        <f t="shared" si="2"/>
        <v>1312455000</v>
      </c>
      <c r="K26" s="10">
        <f t="shared" si="3"/>
        <v>0</v>
      </c>
      <c r="L26" s="10">
        <f t="shared" si="4"/>
        <v>0</v>
      </c>
    </row>
    <row r="27" spans="1:12" ht="30.75" customHeight="1">
      <c r="A27" s="6"/>
      <c r="B27" s="7"/>
      <c r="C27" s="8" t="s">
        <v>0</v>
      </c>
      <c r="D27" s="13">
        <f>SUM(D9:D26)</f>
        <v>13172749000</v>
      </c>
      <c r="E27" s="13">
        <f>SUM(E9:E26)</f>
        <v>1706121466.95</v>
      </c>
      <c r="F27" s="9">
        <f t="shared" si="1"/>
        <v>12.951901436442768</v>
      </c>
      <c r="G27" s="13">
        <f t="shared" ref="G27:H27" si="5">SUM(G9:G26)</f>
        <v>24631951000</v>
      </c>
      <c r="H27" s="13">
        <f t="shared" si="5"/>
        <v>1718797878.5800002</v>
      </c>
      <c r="I27" s="10">
        <f t="shared" si="0"/>
        <v>6.9779201760347771</v>
      </c>
      <c r="J27" s="10">
        <f t="shared" si="2"/>
        <v>37804700000</v>
      </c>
      <c r="K27" s="10">
        <f t="shared" si="3"/>
        <v>3424919345.5300002</v>
      </c>
      <c r="L27" s="10">
        <f t="shared" si="4"/>
        <v>9.0595067426272387</v>
      </c>
    </row>
    <row r="28" spans="1:12" ht="30.75" customHeight="1">
      <c r="A28" s="6">
        <v>19</v>
      </c>
      <c r="B28" s="7">
        <v>801</v>
      </c>
      <c r="C28" s="8" t="s">
        <v>25</v>
      </c>
      <c r="D28" s="13">
        <v>4831000000</v>
      </c>
      <c r="E28" s="13">
        <v>343121750</v>
      </c>
      <c r="F28" s="9">
        <f t="shared" si="1"/>
        <v>7.1024994825087981</v>
      </c>
      <c r="G28" s="12">
        <v>0</v>
      </c>
      <c r="H28" s="12">
        <v>0</v>
      </c>
      <c r="I28" s="10">
        <v>0</v>
      </c>
      <c r="J28" s="10">
        <f t="shared" si="2"/>
        <v>4831000000</v>
      </c>
      <c r="K28" s="10">
        <f t="shared" si="3"/>
        <v>343121750</v>
      </c>
      <c r="L28" s="10">
        <f t="shared" si="4"/>
        <v>7.1024994825087981</v>
      </c>
    </row>
    <row r="29" spans="1:12" ht="30.75" customHeight="1">
      <c r="A29" s="6"/>
      <c r="B29" s="6"/>
      <c r="C29" s="6" t="s">
        <v>4</v>
      </c>
      <c r="D29" s="14">
        <f>D28+D27</f>
        <v>18003749000</v>
      </c>
      <c r="E29" s="14">
        <f>E28+E27</f>
        <v>2049243216.95</v>
      </c>
      <c r="F29" s="9">
        <f t="shared" si="1"/>
        <v>11.382313855575303</v>
      </c>
      <c r="G29" s="14">
        <f>G28+G27</f>
        <v>24631951000</v>
      </c>
      <c r="H29" s="14">
        <f>H28+H27</f>
        <v>1718797878.5800002</v>
      </c>
      <c r="I29" s="10">
        <f t="shared" si="0"/>
        <v>6.9779201760347771</v>
      </c>
      <c r="J29" s="10">
        <f t="shared" si="2"/>
        <v>42635700000</v>
      </c>
      <c r="K29" s="10">
        <f t="shared" si="3"/>
        <v>3768041095.5300002</v>
      </c>
      <c r="L29" s="10">
        <f t="shared" si="4"/>
        <v>8.8377605985828787</v>
      </c>
    </row>
  </sheetData>
  <sheetProtection selectLockedCells="1"/>
  <mergeCells count="12">
    <mergeCell ref="J7:L7"/>
    <mergeCell ref="A1:L1"/>
    <mergeCell ref="A2:L2"/>
    <mergeCell ref="A3:L3"/>
    <mergeCell ref="A4:L4"/>
    <mergeCell ref="A5:L5"/>
    <mergeCell ref="A6:L6"/>
    <mergeCell ref="A7:A8"/>
    <mergeCell ref="B7:B8"/>
    <mergeCell ref="C7:C8"/>
    <mergeCell ref="D7:F7"/>
    <mergeCell ref="G7:I7"/>
  </mergeCells>
  <printOptions horizontalCentered="1"/>
  <pageMargins left="0.44" right="0.38" top="0.35" bottom="0.75" header="0.2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2022-11-24T10:11:26Z</dcterms:modified>
</cp:coreProperties>
</file>